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5" rupBuild="18528"/>
  <workbookPr defaultThemeVersion="124226"/>
  <mc:AlternateContent xmlns:mc="http://schemas.openxmlformats.org/markup-compatibility/2006">
    <mc:Choice Requires="x15">
      <x15ac:absPath xmlns:x15ac="http://schemas.microsoft.com/office/spreadsheetml/2010/11/ac" url="E:\"/>
    </mc:Choice>
  </mc:AlternateContent>
  <bookViews>
    <workbookView xWindow="480" yWindow="135" windowWidth="18195" windowHeight="11760" firstSheet="3" activeTab="7" xr2:uid="{00000000-000D-0000-FFFF-FFFF00000000}"/>
  </bookViews>
  <sheets>
    <sheet name="Gap = 100mm" sheetId="1" r:id="rId1"/>
    <sheet name="Gap = 200mm" sheetId="2" r:id="rId2"/>
    <sheet name="Gap = 300mm" sheetId="3" r:id="rId3"/>
    <sheet name="Gap = 400mm" sheetId="4" r:id="rId4"/>
    <sheet name="Gap = 600mm" sheetId="5" r:id="rId5"/>
    <sheet name="Gap = 800mm" sheetId="6" r:id="rId6"/>
    <sheet name="Gap = 1000mm" sheetId="7" r:id="rId7"/>
    <sheet name="Summary Sheet" sheetId="10" r:id="rId8"/>
  </sheets>
  <calcPr calcId="171027"/>
</workbook>
</file>

<file path=xl/calcChain.xml><?xml version="1.0" encoding="utf-8"?>
<calcChain xmlns="http://schemas.openxmlformats.org/spreadsheetml/2006/main">
  <c r="E2" i="3" l="1"/>
  <c r="E3" i="3"/>
  <c r="E4" i="3"/>
  <c r="E5" i="3"/>
  <c r="F5" i="3"/>
  <c r="F6" i="3"/>
  <c r="F7" i="3"/>
  <c r="F8" i="3"/>
  <c r="F9" i="3"/>
  <c r="F10" i="3"/>
  <c r="F11" i="3"/>
  <c r="F12" i="3" l="1"/>
  <c r="E12" i="3"/>
  <c r="E13" i="3" l="1"/>
  <c r="F7" i="10" s="1"/>
  <c r="F14" i="10" s="1"/>
  <c r="F13" i="3"/>
  <c r="F39" i="1" l="1"/>
  <c r="F38" i="1"/>
  <c r="F37" i="1"/>
  <c r="F36" i="1"/>
  <c r="F35" i="1"/>
  <c r="F34" i="1"/>
  <c r="F33" i="1"/>
  <c r="E33" i="1"/>
  <c r="E32" i="1"/>
  <c r="E31" i="1"/>
  <c r="E30" i="1"/>
  <c r="F25" i="1"/>
  <c r="F24" i="1"/>
  <c r="F23" i="1"/>
  <c r="F22" i="1"/>
  <c r="F21" i="1"/>
  <c r="F20" i="1"/>
  <c r="F19" i="1"/>
  <c r="E19" i="1"/>
  <c r="E18" i="1"/>
  <c r="E17" i="1"/>
  <c r="E16" i="1"/>
  <c r="F6" i="1"/>
  <c r="F5" i="1"/>
  <c r="E5" i="1"/>
  <c r="F11" i="1"/>
  <c r="F10" i="1"/>
  <c r="F9" i="1"/>
  <c r="F8" i="1"/>
  <c r="F7" i="1"/>
  <c r="E4" i="1"/>
  <c r="E3" i="1"/>
  <c r="E2" i="1"/>
  <c r="F48" i="2"/>
  <c r="F47" i="2"/>
  <c r="E47" i="2"/>
  <c r="F53" i="2"/>
  <c r="F52" i="2"/>
  <c r="F51" i="2"/>
  <c r="F50" i="2"/>
  <c r="F49" i="2"/>
  <c r="E46" i="2"/>
  <c r="E45" i="2"/>
  <c r="E44" i="2"/>
  <c r="F39" i="2"/>
  <c r="F38" i="2"/>
  <c r="F37" i="2"/>
  <c r="F36" i="2"/>
  <c r="F35" i="2"/>
  <c r="F34" i="2"/>
  <c r="E34" i="2"/>
  <c r="E33" i="2"/>
  <c r="E32" i="2"/>
  <c r="E31" i="2"/>
  <c r="E30" i="2"/>
  <c r="F25" i="2"/>
  <c r="F24" i="2"/>
  <c r="F23" i="2"/>
  <c r="F22" i="2"/>
  <c r="F21" i="2"/>
  <c r="F20" i="2"/>
  <c r="E20" i="2"/>
  <c r="E19" i="2"/>
  <c r="E18" i="2"/>
  <c r="E17" i="2"/>
  <c r="E16" i="2"/>
  <c r="F133" i="7"/>
  <c r="F132" i="7"/>
  <c r="F123" i="7"/>
  <c r="F122" i="7"/>
  <c r="F121" i="7"/>
  <c r="F120" i="7"/>
  <c r="F119" i="7"/>
  <c r="F118" i="7"/>
  <c r="F117" i="7"/>
  <c r="E117" i="7"/>
  <c r="E116" i="7"/>
  <c r="E115" i="7"/>
  <c r="E114" i="7"/>
  <c r="F109" i="7"/>
  <c r="F108" i="7"/>
  <c r="F107" i="7"/>
  <c r="F106" i="7"/>
  <c r="F105" i="7"/>
  <c r="F104" i="7"/>
  <c r="F103" i="7"/>
  <c r="E103" i="7"/>
  <c r="E102" i="7"/>
  <c r="E101" i="7"/>
  <c r="E100" i="7"/>
  <c r="F95" i="7"/>
  <c r="F94" i="7"/>
  <c r="F93" i="7"/>
  <c r="F92" i="7"/>
  <c r="F91" i="7"/>
  <c r="F90" i="7"/>
  <c r="F89" i="7"/>
  <c r="E89" i="7"/>
  <c r="E88" i="7"/>
  <c r="E87" i="7"/>
  <c r="E86" i="7"/>
  <c r="F81" i="7"/>
  <c r="F80" i="7"/>
  <c r="F79" i="7"/>
  <c r="F78" i="7"/>
  <c r="F77" i="7"/>
  <c r="F76" i="7"/>
  <c r="F75" i="7"/>
  <c r="E75" i="7"/>
  <c r="E74" i="7"/>
  <c r="E73" i="7"/>
  <c r="E72" i="7"/>
  <c r="F67" i="7"/>
  <c r="F66" i="7"/>
  <c r="F65" i="7"/>
  <c r="F64" i="7"/>
  <c r="F63" i="7"/>
  <c r="F62" i="7"/>
  <c r="F61" i="7"/>
  <c r="E61" i="7"/>
  <c r="E60" i="7"/>
  <c r="E59" i="7"/>
  <c r="E58" i="7"/>
  <c r="F53" i="7"/>
  <c r="F52" i="7"/>
  <c r="F51" i="7"/>
  <c r="F50" i="7"/>
  <c r="F49" i="7"/>
  <c r="F48" i="7"/>
  <c r="F47" i="7"/>
  <c r="E47" i="7"/>
  <c r="E46" i="7"/>
  <c r="E45" i="7"/>
  <c r="E44" i="7"/>
  <c r="F39" i="7"/>
  <c r="F38" i="7"/>
  <c r="F37" i="7"/>
  <c r="F36" i="7"/>
  <c r="F35" i="7"/>
  <c r="F34" i="7"/>
  <c r="F33" i="7"/>
  <c r="E33" i="7"/>
  <c r="E32" i="7"/>
  <c r="E31" i="7"/>
  <c r="E30" i="7"/>
  <c r="F25" i="7"/>
  <c r="F24" i="7"/>
  <c r="F23" i="7"/>
  <c r="F22" i="7"/>
  <c r="F21" i="7"/>
  <c r="F20" i="7"/>
  <c r="F19" i="7"/>
  <c r="E19" i="7"/>
  <c r="E18" i="7"/>
  <c r="E17" i="7"/>
  <c r="E16" i="7"/>
  <c r="F7" i="7"/>
  <c r="F6" i="7"/>
  <c r="F119" i="6"/>
  <c r="F118" i="6"/>
  <c r="F117" i="6"/>
  <c r="F109" i="6"/>
  <c r="F108" i="6"/>
  <c r="F107" i="6"/>
  <c r="F106" i="6"/>
  <c r="F105" i="6"/>
  <c r="F104" i="6"/>
  <c r="F103" i="6"/>
  <c r="E103" i="6"/>
  <c r="E102" i="6"/>
  <c r="E101" i="6"/>
  <c r="E100" i="6"/>
  <c r="F95" i="6"/>
  <c r="F94" i="6"/>
  <c r="F93" i="6"/>
  <c r="F92" i="6"/>
  <c r="F91" i="6"/>
  <c r="F90" i="6"/>
  <c r="F89" i="6"/>
  <c r="E89" i="6"/>
  <c r="E88" i="6"/>
  <c r="E87" i="6"/>
  <c r="E86" i="6"/>
  <c r="F81" i="6"/>
  <c r="F80" i="6"/>
  <c r="F79" i="6"/>
  <c r="F78" i="6"/>
  <c r="F77" i="6"/>
  <c r="F76" i="6"/>
  <c r="F75" i="6"/>
  <c r="E75" i="6"/>
  <c r="E74" i="6"/>
  <c r="E73" i="6"/>
  <c r="E72" i="6"/>
  <c r="F67" i="6"/>
  <c r="F66" i="6"/>
  <c r="F65" i="6"/>
  <c r="F64" i="6"/>
  <c r="F63" i="6"/>
  <c r="F62" i="6"/>
  <c r="F61" i="6"/>
  <c r="E61" i="6"/>
  <c r="E60" i="6"/>
  <c r="E59" i="6"/>
  <c r="E58" i="6"/>
  <c r="F53" i="6"/>
  <c r="F52" i="6"/>
  <c r="F51" i="6"/>
  <c r="F50" i="6"/>
  <c r="F49" i="6"/>
  <c r="F48" i="6"/>
  <c r="F47" i="6"/>
  <c r="E47" i="6"/>
  <c r="E46" i="6"/>
  <c r="E45" i="6"/>
  <c r="E44" i="6"/>
  <c r="F39" i="6"/>
  <c r="F38" i="6"/>
  <c r="F37" i="6"/>
  <c r="F36" i="6"/>
  <c r="F35" i="6"/>
  <c r="F34" i="6"/>
  <c r="F33" i="6"/>
  <c r="E33" i="6"/>
  <c r="E32" i="6"/>
  <c r="E31" i="6"/>
  <c r="E30" i="6"/>
  <c r="F25" i="6"/>
  <c r="F24" i="6"/>
  <c r="F23" i="6"/>
  <c r="F22" i="6"/>
  <c r="F21" i="6"/>
  <c r="F20" i="6"/>
  <c r="F19" i="6"/>
  <c r="E19" i="6"/>
  <c r="E18" i="6"/>
  <c r="E17" i="6"/>
  <c r="E16" i="6"/>
  <c r="F7" i="6"/>
  <c r="F6" i="6"/>
  <c r="E102" i="5"/>
  <c r="F103" i="5"/>
  <c r="F102" i="5"/>
  <c r="F109" i="5"/>
  <c r="F108" i="5"/>
  <c r="F107" i="5"/>
  <c r="F106" i="5"/>
  <c r="F105" i="5"/>
  <c r="F104" i="5"/>
  <c r="E101" i="5"/>
  <c r="E100" i="5"/>
  <c r="F95" i="5"/>
  <c r="F94" i="5"/>
  <c r="F93" i="5"/>
  <c r="F92" i="5"/>
  <c r="F91" i="5"/>
  <c r="F90" i="5"/>
  <c r="F89" i="5"/>
  <c r="E89" i="5"/>
  <c r="E88" i="5"/>
  <c r="E87" i="5"/>
  <c r="E86" i="5"/>
  <c r="F81" i="5"/>
  <c r="F80" i="5"/>
  <c r="F79" i="5"/>
  <c r="F78" i="5"/>
  <c r="F77" i="5"/>
  <c r="F76" i="5"/>
  <c r="F75" i="5"/>
  <c r="E75" i="5"/>
  <c r="E74" i="5"/>
  <c r="E73" i="5"/>
  <c r="E72" i="5"/>
  <c r="F67" i="5"/>
  <c r="F66" i="5"/>
  <c r="F65" i="5"/>
  <c r="F64" i="5"/>
  <c r="F63" i="5"/>
  <c r="F62" i="5"/>
  <c r="F61" i="5"/>
  <c r="E61" i="5"/>
  <c r="E60" i="5"/>
  <c r="E59" i="5"/>
  <c r="E58" i="5"/>
  <c r="F53" i="5"/>
  <c r="F52" i="5"/>
  <c r="F51" i="5"/>
  <c r="F50" i="5"/>
  <c r="F49" i="5"/>
  <c r="F48" i="5"/>
  <c r="F47" i="5"/>
  <c r="E47" i="5"/>
  <c r="E46" i="5"/>
  <c r="E45" i="5"/>
  <c r="E44" i="5"/>
  <c r="F39" i="5"/>
  <c r="F38" i="5"/>
  <c r="F37" i="5"/>
  <c r="F36" i="5"/>
  <c r="F35" i="5"/>
  <c r="F34" i="5"/>
  <c r="F33" i="5"/>
  <c r="E33" i="5"/>
  <c r="E32" i="5"/>
  <c r="E31" i="5"/>
  <c r="E30" i="5"/>
  <c r="F25" i="5"/>
  <c r="F24" i="5"/>
  <c r="F23" i="5"/>
  <c r="F22" i="5"/>
  <c r="F21" i="5"/>
  <c r="F20" i="5"/>
  <c r="F19" i="5"/>
  <c r="E19" i="5"/>
  <c r="E18" i="5"/>
  <c r="E17" i="5"/>
  <c r="E16" i="5"/>
  <c r="F8" i="5"/>
  <c r="F7" i="5"/>
  <c r="F6" i="5"/>
  <c r="F76" i="4"/>
  <c r="F75" i="4"/>
  <c r="F74" i="4"/>
  <c r="E74" i="4"/>
  <c r="F81" i="4"/>
  <c r="F80" i="4"/>
  <c r="F79" i="4"/>
  <c r="F78" i="4"/>
  <c r="F77" i="4"/>
  <c r="E73" i="4"/>
  <c r="E72" i="4"/>
  <c r="F67" i="4"/>
  <c r="F66" i="4"/>
  <c r="F65" i="4"/>
  <c r="F64" i="4"/>
  <c r="F63" i="4"/>
  <c r="F62" i="4"/>
  <c r="F61" i="4"/>
  <c r="E61" i="4"/>
  <c r="E60" i="4"/>
  <c r="E59" i="4"/>
  <c r="E58" i="4"/>
  <c r="F53" i="4"/>
  <c r="F52" i="4"/>
  <c r="F51" i="4"/>
  <c r="F50" i="4"/>
  <c r="F49" i="4"/>
  <c r="F48" i="4"/>
  <c r="F47" i="4"/>
  <c r="E47" i="4"/>
  <c r="E46" i="4"/>
  <c r="E45" i="4"/>
  <c r="E44" i="4"/>
  <c r="F39" i="4"/>
  <c r="F38" i="4"/>
  <c r="F37" i="4"/>
  <c r="F36" i="4"/>
  <c r="F35" i="4"/>
  <c r="F34" i="4"/>
  <c r="F33" i="4"/>
  <c r="E33" i="4"/>
  <c r="E32" i="4"/>
  <c r="E31" i="4"/>
  <c r="E30" i="4"/>
  <c r="F25" i="4"/>
  <c r="F24" i="4"/>
  <c r="F23" i="4"/>
  <c r="F22" i="4"/>
  <c r="F21" i="4"/>
  <c r="F20" i="4"/>
  <c r="F19" i="4"/>
  <c r="E19" i="4"/>
  <c r="E18" i="4"/>
  <c r="E17" i="4"/>
  <c r="E16" i="4"/>
  <c r="F6" i="4"/>
  <c r="F7" i="4"/>
  <c r="F59" i="3"/>
  <c r="F60" i="3"/>
  <c r="F61" i="3"/>
  <c r="E59" i="3"/>
  <c r="F66" i="3"/>
  <c r="F65" i="3"/>
  <c r="F64" i="3"/>
  <c r="F63" i="3"/>
  <c r="F62" i="3"/>
  <c r="E58" i="3"/>
  <c r="F53" i="3"/>
  <c r="F52" i="3"/>
  <c r="F51" i="3"/>
  <c r="F50" i="3"/>
  <c r="F49" i="3"/>
  <c r="F48" i="3"/>
  <c r="F47" i="3"/>
  <c r="E47" i="3"/>
  <c r="E46" i="3"/>
  <c r="E45" i="3"/>
  <c r="E44" i="3"/>
  <c r="F39" i="3"/>
  <c r="F38" i="3"/>
  <c r="F37" i="3"/>
  <c r="F36" i="3"/>
  <c r="F35" i="3"/>
  <c r="F34" i="3"/>
  <c r="F33" i="3"/>
  <c r="E33" i="3"/>
  <c r="E32" i="3"/>
  <c r="E31" i="3"/>
  <c r="E30" i="3"/>
  <c r="F25" i="3"/>
  <c r="F24" i="3"/>
  <c r="F23" i="3"/>
  <c r="F22" i="3"/>
  <c r="F21" i="3"/>
  <c r="F20" i="3"/>
  <c r="F19" i="3"/>
  <c r="E19" i="3"/>
  <c r="E18" i="3"/>
  <c r="E17" i="3"/>
  <c r="E16" i="3"/>
  <c r="F7" i="2"/>
  <c r="F6" i="2"/>
  <c r="E5" i="2"/>
  <c r="E6" i="2"/>
  <c r="F11" i="2"/>
  <c r="F10" i="2"/>
  <c r="F9" i="2"/>
  <c r="F8" i="2"/>
  <c r="E4" i="2"/>
  <c r="E3" i="2"/>
  <c r="E2" i="2"/>
  <c r="F11" i="4"/>
  <c r="F10" i="4"/>
  <c r="F9" i="4"/>
  <c r="F8" i="4"/>
  <c r="F5" i="4"/>
  <c r="E5" i="4"/>
  <c r="E4" i="4"/>
  <c r="E3" i="4"/>
  <c r="E2" i="4"/>
  <c r="F11" i="5"/>
  <c r="F10" i="5"/>
  <c r="F9" i="5"/>
  <c r="F5" i="5"/>
  <c r="E5" i="5"/>
  <c r="E4" i="5"/>
  <c r="E3" i="5"/>
  <c r="E2" i="5"/>
  <c r="F116" i="6"/>
  <c r="E116" i="6"/>
  <c r="F123" i="6"/>
  <c r="F122" i="6"/>
  <c r="F121" i="6"/>
  <c r="F120" i="6"/>
  <c r="E115" i="6"/>
  <c r="E114" i="6"/>
  <c r="F11" i="6"/>
  <c r="F10" i="6"/>
  <c r="F9" i="6"/>
  <c r="F8" i="6"/>
  <c r="F5" i="6"/>
  <c r="E5" i="6"/>
  <c r="E4" i="6"/>
  <c r="E3" i="6"/>
  <c r="E2" i="6"/>
  <c r="F131" i="7"/>
  <c r="E131" i="7"/>
  <c r="F137" i="7"/>
  <c r="F136" i="7"/>
  <c r="F135" i="7"/>
  <c r="F134" i="7"/>
  <c r="E130" i="7"/>
  <c r="E129" i="7"/>
  <c r="E128" i="7"/>
  <c r="F5" i="7"/>
  <c r="E5" i="7"/>
  <c r="F11" i="7"/>
  <c r="F10" i="7"/>
  <c r="F9" i="7"/>
  <c r="F8" i="7"/>
  <c r="E4" i="7"/>
  <c r="E3" i="7"/>
  <c r="E2" i="7"/>
  <c r="E40" i="1" l="1"/>
  <c r="F40" i="1"/>
  <c r="E12" i="2"/>
  <c r="F12" i="2"/>
  <c r="E26" i="3"/>
  <c r="E40" i="3"/>
  <c r="F40" i="3"/>
  <c r="E12" i="4"/>
  <c r="F12" i="4"/>
  <c r="E82" i="4"/>
  <c r="E54" i="4"/>
  <c r="F54" i="4"/>
  <c r="F55" i="4" s="1"/>
  <c r="E110" i="5"/>
  <c r="F12" i="5"/>
  <c r="F110" i="5"/>
  <c r="E26" i="5"/>
  <c r="F40" i="5"/>
  <c r="F96" i="5"/>
  <c r="E40" i="6"/>
  <c r="F54" i="6"/>
  <c r="E110" i="6"/>
  <c r="F110" i="6"/>
  <c r="F111" i="6" s="1"/>
  <c r="E124" i="6"/>
  <c r="E26" i="7"/>
  <c r="F26" i="7"/>
  <c r="F82" i="7"/>
  <c r="E12" i="7"/>
  <c r="F12" i="7"/>
  <c r="E13" i="7" s="1"/>
  <c r="B2" i="10" s="1"/>
  <c r="B14" i="10" s="1"/>
  <c r="F138" i="7"/>
  <c r="E138" i="7"/>
  <c r="E12" i="6"/>
  <c r="F26" i="3"/>
  <c r="E40" i="4"/>
  <c r="F40" i="4"/>
  <c r="F82" i="4"/>
  <c r="F26" i="5"/>
  <c r="F27" i="5" s="1"/>
  <c r="E82" i="5"/>
  <c r="F82" i="5"/>
  <c r="E26" i="6"/>
  <c r="F40" i="6"/>
  <c r="E82" i="6"/>
  <c r="E96" i="6"/>
  <c r="F96" i="6"/>
  <c r="E54" i="7"/>
  <c r="E68" i="7"/>
  <c r="F68" i="7"/>
  <c r="E110" i="7"/>
  <c r="E124" i="7"/>
  <c r="F124" i="7"/>
  <c r="E26" i="2"/>
  <c r="F26" i="2"/>
  <c r="E40" i="2"/>
  <c r="F40" i="2"/>
  <c r="F12" i="6"/>
  <c r="E26" i="4"/>
  <c r="F26" i="4"/>
  <c r="E68" i="4"/>
  <c r="E54" i="5"/>
  <c r="E68" i="5"/>
  <c r="F68" i="5"/>
  <c r="F26" i="6"/>
  <c r="E68" i="6"/>
  <c r="F82" i="6"/>
  <c r="E40" i="7"/>
  <c r="F54" i="7"/>
  <c r="E96" i="7"/>
  <c r="F110" i="7"/>
  <c r="F111" i="7" s="1"/>
  <c r="E26" i="1"/>
  <c r="F26" i="1"/>
  <c r="E12" i="5"/>
  <c r="E54" i="3"/>
  <c r="F54" i="3"/>
  <c r="F68" i="4"/>
  <c r="F69" i="4" s="1"/>
  <c r="E40" i="5"/>
  <c r="E41" i="5" s="1"/>
  <c r="D6" i="10" s="1"/>
  <c r="F54" i="5"/>
  <c r="E96" i="5"/>
  <c r="E54" i="6"/>
  <c r="F68" i="6"/>
  <c r="F124" i="6"/>
  <c r="F40" i="7"/>
  <c r="E82" i="7"/>
  <c r="F96" i="7"/>
  <c r="E12" i="1"/>
  <c r="F12" i="1"/>
  <c r="F54" i="2"/>
  <c r="E54" i="2"/>
  <c r="F68" i="3"/>
  <c r="E68" i="3"/>
  <c r="E83" i="4" l="1"/>
  <c r="E11" i="10" s="1"/>
  <c r="E16" i="10" s="1"/>
  <c r="F111" i="5"/>
  <c r="F27" i="6"/>
  <c r="E13" i="6"/>
  <c r="C3" i="10" s="1"/>
  <c r="C14" i="10" s="1"/>
  <c r="F83" i="6"/>
  <c r="E97" i="6"/>
  <c r="C9" i="10" s="1"/>
  <c r="E55" i="7"/>
  <c r="B5" i="10" s="1"/>
  <c r="F83" i="4"/>
  <c r="F13" i="5"/>
  <c r="E55" i="6"/>
  <c r="C6" i="10" s="1"/>
  <c r="E27" i="3"/>
  <c r="F8" i="10" s="1"/>
  <c r="F27" i="1"/>
  <c r="F41" i="1"/>
  <c r="E41" i="1"/>
  <c r="H11" i="10" s="1"/>
  <c r="H16" i="10" s="1"/>
  <c r="E13" i="1"/>
  <c r="H9" i="10" s="1"/>
  <c r="H14" i="10" s="1"/>
  <c r="F13" i="1"/>
  <c r="F41" i="2"/>
  <c r="F27" i="2"/>
  <c r="E13" i="2"/>
  <c r="G8" i="10" s="1"/>
  <c r="G14" i="10" s="1"/>
  <c r="F13" i="2"/>
  <c r="E41" i="2"/>
  <c r="G10" i="10" s="1"/>
  <c r="E41" i="3"/>
  <c r="F9" i="10" s="1"/>
  <c r="F41" i="3"/>
  <c r="F27" i="3"/>
  <c r="E55" i="3"/>
  <c r="F10" i="10" s="1"/>
  <c r="F41" i="4"/>
  <c r="F13" i="4"/>
  <c r="E13" i="4"/>
  <c r="E6" i="10" s="1"/>
  <c r="E14" i="10" s="1"/>
  <c r="E55" i="4"/>
  <c r="E9" i="10" s="1"/>
  <c r="F27" i="4"/>
  <c r="E27" i="4"/>
  <c r="E7" i="10" s="1"/>
  <c r="E83" i="7"/>
  <c r="B7" i="10" s="1"/>
  <c r="F41" i="7"/>
  <c r="F69" i="7"/>
  <c r="E125" i="7"/>
  <c r="B10" i="10" s="1"/>
  <c r="F139" i="7"/>
  <c r="F27" i="7"/>
  <c r="E97" i="7"/>
  <c r="B8" i="10" s="1"/>
  <c r="F13" i="7"/>
  <c r="F97" i="5"/>
  <c r="E111" i="5"/>
  <c r="D11" i="10" s="1"/>
  <c r="D16" i="10" s="1"/>
  <c r="F83" i="5"/>
  <c r="E13" i="5"/>
  <c r="D4" i="10" s="1"/>
  <c r="D14" i="10" s="1"/>
  <c r="E69" i="5"/>
  <c r="D8" i="10" s="1"/>
  <c r="F41" i="5"/>
  <c r="E97" i="5"/>
  <c r="D10" i="10" s="1"/>
  <c r="F69" i="5"/>
  <c r="F55" i="5"/>
  <c r="E125" i="6"/>
  <c r="C11" i="10" s="1"/>
  <c r="C16" i="10" s="1"/>
  <c r="E111" i="6"/>
  <c r="C10" i="10" s="1"/>
  <c r="E41" i="6"/>
  <c r="C5" i="10" s="1"/>
  <c r="F13" i="6"/>
  <c r="F55" i="6"/>
  <c r="E69" i="6"/>
  <c r="C7" i="10" s="1"/>
  <c r="F97" i="6"/>
  <c r="F83" i="7"/>
  <c r="E27" i="7"/>
  <c r="B3" i="10" s="1"/>
  <c r="F97" i="7"/>
  <c r="E139" i="7"/>
  <c r="B11" i="10" s="1"/>
  <c r="B16" i="10" s="1"/>
  <c r="E69" i="7"/>
  <c r="B6" i="10" s="1"/>
  <c r="E55" i="5"/>
  <c r="D7" i="10" s="1"/>
  <c r="F41" i="6"/>
  <c r="F55" i="7"/>
  <c r="E69" i="4"/>
  <c r="E10" i="10" s="1"/>
  <c r="E27" i="5"/>
  <c r="D5" i="10" s="1"/>
  <c r="E111" i="7"/>
  <c r="B9" i="10" s="1"/>
  <c r="E27" i="6"/>
  <c r="C4" i="10" s="1"/>
  <c r="F125" i="6"/>
  <c r="F125" i="7"/>
  <c r="E27" i="1"/>
  <c r="H10" i="10" s="1"/>
  <c r="H15" i="10" s="1"/>
  <c r="H19" i="10" s="1"/>
  <c r="E41" i="7"/>
  <c r="B4" i="10" s="1"/>
  <c r="E27" i="2"/>
  <c r="G9" i="10" s="1"/>
  <c r="F55" i="3"/>
  <c r="F69" i="6"/>
  <c r="E83" i="6"/>
  <c r="C8" i="10" s="1"/>
  <c r="E83" i="5"/>
  <c r="D9" i="10" s="1"/>
  <c r="E41" i="4"/>
  <c r="E8" i="10" s="1"/>
  <c r="E55" i="2"/>
  <c r="G11" i="10" s="1"/>
  <c r="G16" i="10" s="1"/>
  <c r="F55" i="2"/>
  <c r="E69" i="3"/>
  <c r="F11" i="10" s="1"/>
  <c r="F16" i="10" s="1"/>
  <c r="F69" i="3"/>
  <c r="H21" i="10" l="1"/>
  <c r="H20" i="10"/>
  <c r="G15" i="10"/>
  <c r="G19" i="10" s="1"/>
  <c r="G20" i="10"/>
  <c r="F15" i="10"/>
  <c r="F19" i="10" s="1"/>
  <c r="F20" i="10"/>
  <c r="E15" i="10"/>
  <c r="E19" i="10" s="1"/>
  <c r="E21" i="10"/>
  <c r="E20" i="10"/>
  <c r="D20" i="10"/>
  <c r="D15" i="10"/>
  <c r="D19" i="10" s="1"/>
  <c r="C15" i="10"/>
  <c r="C19" i="10" s="1"/>
  <c r="C20" i="10"/>
  <c r="B20" i="10"/>
  <c r="B15" i="10"/>
  <c r="B19" i="10" s="1"/>
  <c r="G21" i="10" l="1"/>
  <c r="F21" i="10"/>
  <c r="D21" i="10"/>
  <c r="C21" i="10"/>
  <c r="B21" i="10"/>
</calcChain>
</file>

<file path=xl/sharedStrings.xml><?xml version="1.0" encoding="utf-8"?>
<sst xmlns="http://schemas.openxmlformats.org/spreadsheetml/2006/main" count="286" uniqueCount="21">
  <si>
    <t>within</t>
  </si>
  <si>
    <t>above</t>
  </si>
  <si>
    <t>100gap</t>
  </si>
  <si>
    <t>Gap</t>
  </si>
  <si>
    <t>1000gap</t>
  </si>
  <si>
    <t>800gap</t>
  </si>
  <si>
    <t>600gap</t>
  </si>
  <si>
    <t>400gap</t>
  </si>
  <si>
    <t>300gap</t>
  </si>
  <si>
    <t>200gap</t>
  </si>
  <si>
    <t>Up</t>
  </si>
  <si>
    <t>Down</t>
  </si>
  <si>
    <t>Gap/Up</t>
  </si>
  <si>
    <t>Down/Up</t>
  </si>
  <si>
    <t>Down/Gap</t>
  </si>
  <si>
    <t>x (mm)</t>
  </si>
  <si>
    <t>y (mm)</t>
  </si>
  <si>
    <t>z (mm)</t>
  </si>
  <si>
    <t>U (mm/s)</t>
  </si>
  <si>
    <t>Downstream (mm)</t>
  </si>
  <si>
    <t>Gap size (mm)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</si>
</sst>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00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00B05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6">
    <xf numFmtId="0" fontId="0" fillId="0" borderId="0" xfId="0"/>
    <xf numFmtId="0" fontId="0" fillId="0" borderId="0" xfId="0" applyAlignment="1">
      <alignment horizontal="right"/>
    </xf>
    <xf numFmtId="164" fontId="0" fillId="0" borderId="0" xfId="0" applyNumberFormat="1"/>
    <xf numFmtId="164" fontId="0" fillId="0" borderId="0" xfId="0" applyNumberFormat="1" applyAlignment="1">
      <alignment horizontal="right"/>
    </xf>
    <xf numFmtId="165" fontId="3" fillId="0" borderId="0" xfId="1" applyNumberFormat="1" applyFont="1"/>
    <xf numFmtId="1" fontId="2" fillId="0" borderId="0" xfId="0" applyNumberFormat="1" applyFont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41"/>
  <sheetViews>
    <sheetView workbookViewId="0"/>
  </sheetViews>
  <sheetFormatPr defaultRowHeight="15" x14ac:dyDescent="0.25"/>
  <sheetData>
    <row r="1" spans="1:6" x14ac:dyDescent="0.25">
      <c r="A1" s="1" t="s">
        <v>15</v>
      </c>
      <c r="B1" s="1" t="s">
        <v>16</v>
      </c>
      <c r="C1" s="1" t="s">
        <v>17</v>
      </c>
      <c r="D1" s="1" t="s">
        <v>18</v>
      </c>
      <c r="E1" s="1" t="s">
        <v>0</v>
      </c>
      <c r="F1" s="1" t="s">
        <v>1</v>
      </c>
    </row>
    <row r="2" spans="1:6" x14ac:dyDescent="0.25">
      <c r="A2">
        <v>1450</v>
      </c>
      <c r="B2">
        <v>240</v>
      </c>
      <c r="C2">
        <v>5</v>
      </c>
      <c r="D2" s="2">
        <v>3.7461538461538502</v>
      </c>
      <c r="E2" s="2">
        <f>D2*(AVERAGE(C2:C3)-0)</f>
        <v>65.557692307692378</v>
      </c>
      <c r="F2" s="2"/>
    </row>
    <row r="3" spans="1:6" x14ac:dyDescent="0.25">
      <c r="A3">
        <v>1450</v>
      </c>
      <c r="B3">
        <v>240</v>
      </c>
      <c r="C3">
        <v>30</v>
      </c>
      <c r="D3" s="2">
        <v>31.963793103448303</v>
      </c>
      <c r="E3" s="2">
        <f>D3*(AVERAGE(C3:C4)-AVERAGE(C2:C3))</f>
        <v>1198.6422413793114</v>
      </c>
      <c r="F3" s="2"/>
    </row>
    <row r="4" spans="1:6" x14ac:dyDescent="0.25">
      <c r="A4">
        <v>1450</v>
      </c>
      <c r="B4">
        <v>240</v>
      </c>
      <c r="C4">
        <v>80</v>
      </c>
      <c r="D4" s="2">
        <v>24.375418994413401</v>
      </c>
      <c r="E4" s="2">
        <f t="shared" ref="E4" si="0">D4*(AVERAGE(C4:C5)-AVERAGE(C3:C4))</f>
        <v>1462.5251396648041</v>
      </c>
      <c r="F4" s="2"/>
    </row>
    <row r="5" spans="1:6" x14ac:dyDescent="0.25">
      <c r="A5">
        <v>1450</v>
      </c>
      <c r="B5">
        <v>240</v>
      </c>
      <c r="C5">
        <v>150</v>
      </c>
      <c r="D5" s="2">
        <v>175.45252643948299</v>
      </c>
      <c r="E5" s="2">
        <f>D5*(155-AVERAGE(C4:C5))</f>
        <v>7018.1010575793198</v>
      </c>
      <c r="F5" s="2">
        <f>D5*(AVERAGE(C5:C6)-155)</f>
        <v>877.26263219741497</v>
      </c>
    </row>
    <row r="6" spans="1:6" x14ac:dyDescent="0.25">
      <c r="A6">
        <v>1450</v>
      </c>
      <c r="B6">
        <v>240</v>
      </c>
      <c r="C6">
        <v>170</v>
      </c>
      <c r="D6" s="2">
        <v>224.10393063583803</v>
      </c>
      <c r="E6" s="2"/>
      <c r="F6" s="2">
        <f>D6*(AVERAGE(C6:C7)-AVERAGE(C5:C6))</f>
        <v>4482.0786127167603</v>
      </c>
    </row>
    <row r="7" spans="1:6" x14ac:dyDescent="0.25">
      <c r="A7">
        <v>1450</v>
      </c>
      <c r="B7">
        <v>240</v>
      </c>
      <c r="C7">
        <v>190</v>
      </c>
      <c r="D7" s="2">
        <v>253.19155555555599</v>
      </c>
      <c r="E7" s="2"/>
      <c r="F7" s="2">
        <f>D7*(AVERAGE(C7:C8)-AVERAGE(C6:C7))</f>
        <v>5063.8311111111198</v>
      </c>
    </row>
    <row r="8" spans="1:6" x14ac:dyDescent="0.25">
      <c r="A8">
        <v>1450</v>
      </c>
      <c r="B8">
        <v>240</v>
      </c>
      <c r="C8">
        <v>210</v>
      </c>
      <c r="D8" s="2">
        <v>277.40901001112303</v>
      </c>
      <c r="E8" s="2"/>
      <c r="F8" s="2">
        <f>D8*(AVERAGE(C8:C9)-AVERAGE(C7:C8))</f>
        <v>5548.1802002224604</v>
      </c>
    </row>
    <row r="9" spans="1:6" x14ac:dyDescent="0.25">
      <c r="A9">
        <v>1450</v>
      </c>
      <c r="B9">
        <v>240</v>
      </c>
      <c r="C9">
        <v>230</v>
      </c>
      <c r="D9" s="2">
        <v>298.46696329254701</v>
      </c>
      <c r="E9" s="2"/>
      <c r="F9" s="2">
        <f>D9*(AVERAGE(C9:C10)-AVERAGE(C8:C9))</f>
        <v>5969.3392658509401</v>
      </c>
    </row>
    <row r="10" spans="1:6" x14ac:dyDescent="0.25">
      <c r="A10">
        <v>1450</v>
      </c>
      <c r="B10">
        <v>240</v>
      </c>
      <c r="C10">
        <v>250</v>
      </c>
      <c r="D10" s="2">
        <v>304.51177777777798</v>
      </c>
      <c r="E10" s="2"/>
      <c r="F10" s="2">
        <f>D10*(AVERAGE(C10:C11)-AVERAGE(C9:C10))</f>
        <v>12180.471111111119</v>
      </c>
    </row>
    <row r="11" spans="1:6" x14ac:dyDescent="0.25">
      <c r="A11">
        <v>1450</v>
      </c>
      <c r="B11">
        <v>240</v>
      </c>
      <c r="C11">
        <v>310</v>
      </c>
      <c r="D11" s="2">
        <v>304.36855555555599</v>
      </c>
      <c r="E11" s="2"/>
      <c r="F11" s="2">
        <f>D11*(400-AVERAGE(C10:C11))</f>
        <v>36524.22666666672</v>
      </c>
    </row>
    <row r="12" spans="1:6" x14ac:dyDescent="0.25">
      <c r="D12" s="2"/>
      <c r="E12" s="5">
        <f>SUM(E2:E11)</f>
        <v>9744.8261309311274</v>
      </c>
      <c r="F12" s="5">
        <f>SUM(F2:F11)</f>
        <v>70645.389599876537</v>
      </c>
    </row>
    <row r="13" spans="1:6" x14ac:dyDescent="0.25">
      <c r="D13" s="2"/>
      <c r="E13" s="4">
        <f>E12/SUM(E12:F12)</f>
        <v>0.12121905685092785</v>
      </c>
      <c r="F13" s="4">
        <f>F12/SUM(E12:F12)</f>
        <v>0.87878094314907229</v>
      </c>
    </row>
    <row r="15" spans="1:6" x14ac:dyDescent="0.25">
      <c r="A15" s="1" t="s">
        <v>15</v>
      </c>
      <c r="B15" s="1" t="s">
        <v>16</v>
      </c>
      <c r="C15" s="1" t="s">
        <v>17</v>
      </c>
      <c r="D15" s="1" t="s">
        <v>18</v>
      </c>
      <c r="E15" s="1" t="s">
        <v>0</v>
      </c>
      <c r="F15" s="1" t="s">
        <v>1</v>
      </c>
    </row>
    <row r="16" spans="1:6" x14ac:dyDescent="0.25">
      <c r="A16">
        <v>1550</v>
      </c>
      <c r="B16">
        <v>240</v>
      </c>
      <c r="C16">
        <v>5</v>
      </c>
      <c r="D16" s="2">
        <v>33.719866814650402</v>
      </c>
      <c r="E16" s="2">
        <f>D16*(AVERAGE(C16:C17)-0)</f>
        <v>590.09766925638201</v>
      </c>
      <c r="F16" s="2"/>
    </row>
    <row r="17" spans="1:6" x14ac:dyDescent="0.25">
      <c r="A17">
        <v>1550</v>
      </c>
      <c r="B17">
        <v>240</v>
      </c>
      <c r="C17">
        <v>30</v>
      </c>
      <c r="D17" s="2">
        <v>40.177703455964306</v>
      </c>
      <c r="E17" s="2">
        <f>D17*(AVERAGE(C17:C18)-AVERAGE(C16:C17))</f>
        <v>1506.6638795986614</v>
      </c>
      <c r="F17" s="2"/>
    </row>
    <row r="18" spans="1:6" x14ac:dyDescent="0.25">
      <c r="A18">
        <v>1550</v>
      </c>
      <c r="B18">
        <v>240</v>
      </c>
      <c r="C18">
        <v>80</v>
      </c>
      <c r="D18" s="2">
        <v>59.360955710955707</v>
      </c>
      <c r="E18" s="2">
        <f t="shared" ref="E18" si="1">D18*(AVERAGE(C18:C19)-AVERAGE(C17:C18))</f>
        <v>3561.6573426573423</v>
      </c>
      <c r="F18" s="2"/>
    </row>
    <row r="19" spans="1:6" x14ac:dyDescent="0.25">
      <c r="A19">
        <v>1550</v>
      </c>
      <c r="B19">
        <v>240</v>
      </c>
      <c r="C19">
        <v>150</v>
      </c>
      <c r="D19" s="2">
        <v>206.69707602339199</v>
      </c>
      <c r="E19" s="2">
        <f>D19*(155-AVERAGE(C18:C19))</f>
        <v>8267.8830409356797</v>
      </c>
      <c r="F19" s="2">
        <f>D19*(AVERAGE(C19:C20)-155)</f>
        <v>1033.48538011696</v>
      </c>
    </row>
    <row r="20" spans="1:6" x14ac:dyDescent="0.25">
      <c r="A20">
        <v>1550</v>
      </c>
      <c r="B20">
        <v>240</v>
      </c>
      <c r="C20">
        <v>170</v>
      </c>
      <c r="D20" s="2">
        <v>230.707336343115</v>
      </c>
      <c r="E20" s="2"/>
      <c r="F20" s="2">
        <f>D20*(AVERAGE(C20:C21)-AVERAGE(C19:C20))</f>
        <v>4614.1467268623001</v>
      </c>
    </row>
    <row r="21" spans="1:6" x14ac:dyDescent="0.25">
      <c r="A21">
        <v>1550</v>
      </c>
      <c r="B21">
        <v>240</v>
      </c>
      <c r="C21">
        <v>190</v>
      </c>
      <c r="D21" s="2">
        <v>255.364182424917</v>
      </c>
      <c r="E21" s="2"/>
      <c r="F21" s="2">
        <f>D21*(AVERAGE(C21:C22)-AVERAGE(C20:C21))</f>
        <v>5107.28364849834</v>
      </c>
    </row>
    <row r="22" spans="1:6" x14ac:dyDescent="0.25">
      <c r="A22">
        <v>1550</v>
      </c>
      <c r="B22">
        <v>240</v>
      </c>
      <c r="C22">
        <v>210</v>
      </c>
      <c r="D22" s="2">
        <v>281.68988888888896</v>
      </c>
      <c r="E22" s="2"/>
      <c r="F22" s="2">
        <f>D22*(AVERAGE(C22:C23)-AVERAGE(C21:C22))</f>
        <v>5633.7977777777796</v>
      </c>
    </row>
    <row r="23" spans="1:6" x14ac:dyDescent="0.25">
      <c r="A23">
        <v>1550</v>
      </c>
      <c r="B23">
        <v>240</v>
      </c>
      <c r="C23">
        <v>230</v>
      </c>
      <c r="D23" s="2">
        <v>299.78944246737802</v>
      </c>
      <c r="E23" s="2"/>
      <c r="F23" s="2">
        <f>D23*(AVERAGE(C23:C24)-AVERAGE(C22:C23))</f>
        <v>5995.7888493475602</v>
      </c>
    </row>
    <row r="24" spans="1:6" x14ac:dyDescent="0.25">
      <c r="A24">
        <v>1550</v>
      </c>
      <c r="B24">
        <v>240</v>
      </c>
      <c r="C24">
        <v>250</v>
      </c>
      <c r="D24" s="2">
        <v>307.57186440678004</v>
      </c>
      <c r="E24" s="2"/>
      <c r="F24" s="2">
        <f>D24*(AVERAGE(C24:C25)-AVERAGE(C23:C24))</f>
        <v>12302.874576271202</v>
      </c>
    </row>
    <row r="25" spans="1:6" x14ac:dyDescent="0.25">
      <c r="A25">
        <v>1550</v>
      </c>
      <c r="B25">
        <v>240</v>
      </c>
      <c r="C25">
        <v>310</v>
      </c>
      <c r="D25" s="2">
        <v>307.83699999999999</v>
      </c>
      <c r="E25" s="2"/>
      <c r="F25" s="2">
        <f>D25*(400-AVERAGE(C24:C25))</f>
        <v>36940.44</v>
      </c>
    </row>
    <row r="26" spans="1:6" x14ac:dyDescent="0.25">
      <c r="D26" s="2"/>
      <c r="E26" s="5">
        <f>SUM(E16:E25)</f>
        <v>13926.301932448067</v>
      </c>
      <c r="F26" s="5">
        <f>SUM(F16:F25)</f>
        <v>71627.816958874144</v>
      </c>
    </row>
    <row r="27" spans="1:6" x14ac:dyDescent="0.25">
      <c r="D27" s="2"/>
      <c r="E27" s="4">
        <f>E26/SUM(E26:F26)</f>
        <v>0.1627776910441727</v>
      </c>
      <c r="F27" s="4">
        <f>F26/SUM(E26:F26)</f>
        <v>0.83722230895582728</v>
      </c>
    </row>
    <row r="29" spans="1:6" x14ac:dyDescent="0.25">
      <c r="A29" s="1" t="s">
        <v>15</v>
      </c>
      <c r="B29" s="1" t="s">
        <v>16</v>
      </c>
      <c r="C29" s="1" t="s">
        <v>17</v>
      </c>
      <c r="D29" s="1" t="s">
        <v>18</v>
      </c>
      <c r="E29" s="1" t="s">
        <v>0</v>
      </c>
      <c r="F29" s="1" t="s">
        <v>1</v>
      </c>
    </row>
    <row r="30" spans="1:6" x14ac:dyDescent="0.25">
      <c r="A30">
        <v>1650</v>
      </c>
      <c r="B30">
        <v>240</v>
      </c>
      <c r="C30">
        <v>5</v>
      </c>
      <c r="D30" s="2">
        <v>51.778411633109599</v>
      </c>
      <c r="E30" s="2">
        <f>D30*(AVERAGE(C30:C31)-0)</f>
        <v>906.12220357941794</v>
      </c>
      <c r="F30" s="2"/>
    </row>
    <row r="31" spans="1:6" x14ac:dyDescent="0.25">
      <c r="A31">
        <v>1650</v>
      </c>
      <c r="B31">
        <v>240</v>
      </c>
      <c r="C31">
        <v>30</v>
      </c>
      <c r="D31" s="2">
        <v>37.885539488320397</v>
      </c>
      <c r="E31" s="2">
        <f>D31*(AVERAGE(C31:C32)-AVERAGE(C30:C31))</f>
        <v>1420.7077308120149</v>
      </c>
      <c r="F31" s="2"/>
    </row>
    <row r="32" spans="1:6" x14ac:dyDescent="0.25">
      <c r="A32">
        <v>1650</v>
      </c>
      <c r="B32">
        <v>240</v>
      </c>
      <c r="C32">
        <v>80</v>
      </c>
      <c r="D32" s="2">
        <v>75.468726355611608</v>
      </c>
      <c r="E32" s="2">
        <f t="shared" ref="E32" si="2">D32*(AVERAGE(C32:C33)-AVERAGE(C31:C32))</f>
        <v>4528.1235813366966</v>
      </c>
      <c r="F32" s="2"/>
    </row>
    <row r="33" spans="1:6" x14ac:dyDescent="0.25">
      <c r="A33">
        <v>1650</v>
      </c>
      <c r="B33">
        <v>240</v>
      </c>
      <c r="C33">
        <v>150</v>
      </c>
      <c r="D33" s="2">
        <v>200.79857142857099</v>
      </c>
      <c r="E33" s="2">
        <f>D33*(155-AVERAGE(C32:C33))</f>
        <v>8031.9428571428398</v>
      </c>
      <c r="F33" s="2">
        <f>D33*(AVERAGE(C33:C34)-155)</f>
        <v>1003.992857142855</v>
      </c>
    </row>
    <row r="34" spans="1:6" x14ac:dyDescent="0.25">
      <c r="A34">
        <v>1650</v>
      </c>
      <c r="B34">
        <v>240</v>
      </c>
      <c r="C34">
        <v>170</v>
      </c>
      <c r="D34" s="2">
        <v>233.15316901408499</v>
      </c>
      <c r="E34" s="2"/>
      <c r="F34" s="2">
        <f>D34*(AVERAGE(C34:C35)-AVERAGE(C33:C34))</f>
        <v>4663.0633802817001</v>
      </c>
    </row>
    <row r="35" spans="1:6" x14ac:dyDescent="0.25">
      <c r="A35">
        <v>1650</v>
      </c>
      <c r="B35">
        <v>240</v>
      </c>
      <c r="C35">
        <v>190</v>
      </c>
      <c r="D35" s="2">
        <v>259.72109375000002</v>
      </c>
      <c r="E35" s="2"/>
      <c r="F35" s="2">
        <f>D35*(AVERAGE(C35:C36)-AVERAGE(C34:C35))</f>
        <v>5194.421875</v>
      </c>
    </row>
    <row r="36" spans="1:6" x14ac:dyDescent="0.25">
      <c r="A36">
        <v>1650</v>
      </c>
      <c r="B36">
        <v>240</v>
      </c>
      <c r="C36">
        <v>210</v>
      </c>
      <c r="D36" s="2">
        <v>284.41733333333298</v>
      </c>
      <c r="E36" s="2"/>
      <c r="F36" s="2">
        <f>D36*(AVERAGE(C36:C37)-AVERAGE(C35:C36))</f>
        <v>5688.3466666666591</v>
      </c>
    </row>
    <row r="37" spans="1:6" x14ac:dyDescent="0.25">
      <c r="A37">
        <v>1650</v>
      </c>
      <c r="B37">
        <v>240</v>
      </c>
      <c r="C37">
        <v>230</v>
      </c>
      <c r="D37" s="2">
        <v>299.53392857142899</v>
      </c>
      <c r="E37" s="2"/>
      <c r="F37" s="2">
        <f>D37*(AVERAGE(C37:C38)-AVERAGE(C36:C37))</f>
        <v>5990.6785714285797</v>
      </c>
    </row>
    <row r="38" spans="1:6" x14ac:dyDescent="0.25">
      <c r="A38">
        <v>1650</v>
      </c>
      <c r="B38">
        <v>240</v>
      </c>
      <c r="C38">
        <v>250</v>
      </c>
      <c r="D38" s="2">
        <v>309.17077777777797</v>
      </c>
      <c r="E38" s="2"/>
      <c r="F38" s="2">
        <f>D38*(AVERAGE(C38:C39)-AVERAGE(C37:C38))</f>
        <v>12366.831111111118</v>
      </c>
    </row>
    <row r="39" spans="1:6" x14ac:dyDescent="0.25">
      <c r="A39">
        <v>1650</v>
      </c>
      <c r="B39">
        <v>240</v>
      </c>
      <c r="C39">
        <v>310</v>
      </c>
      <c r="D39" s="2">
        <v>310.44677777777804</v>
      </c>
      <c r="E39" s="2"/>
      <c r="F39" s="2">
        <f>D39*(400-AVERAGE(C38:C39))</f>
        <v>37253.613333333364</v>
      </c>
    </row>
    <row r="40" spans="1:6" x14ac:dyDescent="0.25">
      <c r="D40" s="2"/>
      <c r="E40" s="5">
        <f>SUM(E30:E39)</f>
        <v>14886.89637287097</v>
      </c>
      <c r="F40" s="5">
        <f>SUM(F30:F39)</f>
        <v>72160.947794964275</v>
      </c>
    </row>
    <row r="41" spans="1:6" x14ac:dyDescent="0.25">
      <c r="D41" s="2"/>
      <c r="E41" s="4">
        <f>E40/SUM(E40:F40)</f>
        <v>0.17101970204072875</v>
      </c>
      <c r="F41" s="4">
        <f>F40/SUM(E40:F40)</f>
        <v>0.82898029795927131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55"/>
  <sheetViews>
    <sheetView workbookViewId="0"/>
  </sheetViews>
  <sheetFormatPr defaultRowHeight="15" x14ac:dyDescent="0.25"/>
  <sheetData>
    <row r="1" spans="1:6" x14ac:dyDescent="0.25">
      <c r="A1" s="1" t="s">
        <v>15</v>
      </c>
      <c r="B1" s="1" t="s">
        <v>16</v>
      </c>
      <c r="C1" s="1" t="s">
        <v>17</v>
      </c>
      <c r="D1" s="1" t="s">
        <v>18</v>
      </c>
      <c r="E1" s="1" t="s">
        <v>0</v>
      </c>
      <c r="F1" s="1" t="s">
        <v>1</v>
      </c>
    </row>
    <row r="2" spans="1:6" x14ac:dyDescent="0.25">
      <c r="A2">
        <v>1350</v>
      </c>
      <c r="B2">
        <v>240</v>
      </c>
      <c r="C2">
        <v>5</v>
      </c>
      <c r="D2" s="2">
        <v>8.10600461893765</v>
      </c>
      <c r="E2" s="2">
        <f>D2*(AVERAGE(C2:C3)-0)</f>
        <v>141.85508083140888</v>
      </c>
      <c r="F2" s="2"/>
    </row>
    <row r="3" spans="1:6" x14ac:dyDescent="0.25">
      <c r="A3">
        <v>1350</v>
      </c>
      <c r="B3">
        <v>240</v>
      </c>
      <c r="C3">
        <v>30</v>
      </c>
      <c r="D3" s="2">
        <v>2.2639846743295</v>
      </c>
      <c r="E3" s="2">
        <f>D3*(AVERAGE(C3:C4)-AVERAGE(C2:C3))</f>
        <v>84.899425287356252</v>
      </c>
      <c r="F3" s="2"/>
    </row>
    <row r="4" spans="1:6" x14ac:dyDescent="0.25">
      <c r="A4">
        <v>1350</v>
      </c>
      <c r="B4">
        <v>240</v>
      </c>
      <c r="C4">
        <v>80</v>
      </c>
      <c r="D4" s="2">
        <v>47.9600525624179</v>
      </c>
      <c r="E4" s="2">
        <f t="shared" ref="E4:E5" si="0">D4*(AVERAGE(C4:C5)-AVERAGE(C3:C4))</f>
        <v>2877.603153745074</v>
      </c>
      <c r="F4" s="2"/>
    </row>
    <row r="5" spans="1:6" x14ac:dyDescent="0.25">
      <c r="A5">
        <v>1350</v>
      </c>
      <c r="B5">
        <v>240</v>
      </c>
      <c r="C5">
        <v>150</v>
      </c>
      <c r="D5" s="2">
        <v>182.11838134430701</v>
      </c>
      <c r="E5" s="2">
        <f t="shared" si="0"/>
        <v>8195.3271604938163</v>
      </c>
      <c r="F5" s="2"/>
    </row>
    <row r="6" spans="1:6" x14ac:dyDescent="0.25">
      <c r="A6">
        <v>1350</v>
      </c>
      <c r="B6">
        <v>240</v>
      </c>
      <c r="C6">
        <v>170</v>
      </c>
      <c r="D6" s="2">
        <v>245.91714285714301</v>
      </c>
      <c r="E6" s="2">
        <f>D6*(165-AVERAGE(C5:C6))</f>
        <v>1229.5857142857151</v>
      </c>
      <c r="F6" s="2">
        <f>D6*(AVERAGE(C6:C7)-165)</f>
        <v>3688.757142857145</v>
      </c>
    </row>
    <row r="7" spans="1:6" x14ac:dyDescent="0.25">
      <c r="A7">
        <v>1350</v>
      </c>
      <c r="B7">
        <v>240</v>
      </c>
      <c r="C7">
        <v>190</v>
      </c>
      <c r="D7" s="2">
        <v>273.35350389321502</v>
      </c>
      <c r="E7" s="2"/>
      <c r="F7" s="2">
        <f>D7*(AVERAGE(C7:C8)-AVERAGE(C6:C7))</f>
        <v>5467.0700778643004</v>
      </c>
    </row>
    <row r="8" spans="1:6" x14ac:dyDescent="0.25">
      <c r="A8">
        <v>1350</v>
      </c>
      <c r="B8">
        <v>240</v>
      </c>
      <c r="C8">
        <v>210</v>
      </c>
      <c r="D8" s="2">
        <v>294.18603351955301</v>
      </c>
      <c r="E8" s="2"/>
      <c r="F8" s="2">
        <f>D8*(AVERAGE(C8:C9)-AVERAGE(C7:C8))</f>
        <v>5883.7206703910597</v>
      </c>
    </row>
    <row r="9" spans="1:6" x14ac:dyDescent="0.25">
      <c r="A9">
        <v>1350</v>
      </c>
      <c r="B9">
        <v>240</v>
      </c>
      <c r="C9">
        <v>230</v>
      </c>
      <c r="D9" s="2">
        <v>299.15344444444401</v>
      </c>
      <c r="E9" s="2"/>
      <c r="F9" s="2">
        <f>D9*(AVERAGE(C9:C10)-AVERAGE(C8:C9))</f>
        <v>5983.0688888888799</v>
      </c>
    </row>
    <row r="10" spans="1:6" x14ac:dyDescent="0.25">
      <c r="A10">
        <v>1350</v>
      </c>
      <c r="B10">
        <v>240</v>
      </c>
      <c r="C10">
        <v>250</v>
      </c>
      <c r="D10" s="2">
        <v>299.594350282486</v>
      </c>
      <c r="E10" s="2"/>
      <c r="F10" s="2">
        <f>D10*(AVERAGE(C10:C11)-AVERAGE(C9:C10))</f>
        <v>11983.77401129944</v>
      </c>
    </row>
    <row r="11" spans="1:6" x14ac:dyDescent="0.25">
      <c r="A11">
        <v>1350</v>
      </c>
      <c r="B11">
        <v>240</v>
      </c>
      <c r="C11">
        <v>310</v>
      </c>
      <c r="D11" s="2">
        <v>299.08977777777801</v>
      </c>
      <c r="E11" s="2"/>
      <c r="F11" s="2">
        <f>D11*(400-AVERAGE(C10:C11))</f>
        <v>35890.77333333336</v>
      </c>
    </row>
    <row r="12" spans="1:6" x14ac:dyDescent="0.25">
      <c r="D12" s="2"/>
      <c r="E12" s="5">
        <f>SUM(E2:E11)</f>
        <v>12529.27053464337</v>
      </c>
      <c r="F12" s="5">
        <f>SUM(F2:F11)</f>
        <v>68897.16412463419</v>
      </c>
    </row>
    <row r="13" spans="1:6" x14ac:dyDescent="0.25">
      <c r="D13" s="2"/>
      <c r="E13" s="4">
        <f>E12/SUM(E12:F12)</f>
        <v>0.153872272402336</v>
      </c>
      <c r="F13" s="4">
        <f>F12/SUM(E12:F12)</f>
        <v>0.84612772759766408</v>
      </c>
    </row>
    <row r="15" spans="1:6" x14ac:dyDescent="0.25">
      <c r="A15" s="1" t="s">
        <v>15</v>
      </c>
      <c r="B15" s="1" t="s">
        <v>16</v>
      </c>
      <c r="C15" s="1" t="s">
        <v>17</v>
      </c>
      <c r="D15" s="1" t="s">
        <v>18</v>
      </c>
      <c r="E15" s="1" t="s">
        <v>0</v>
      </c>
      <c r="F15" s="1" t="s">
        <v>1</v>
      </c>
    </row>
    <row r="16" spans="1:6" x14ac:dyDescent="0.25">
      <c r="A16">
        <v>1450</v>
      </c>
      <c r="B16">
        <v>240</v>
      </c>
      <c r="C16">
        <v>5</v>
      </c>
      <c r="D16" s="2">
        <v>33.4292873051225</v>
      </c>
      <c r="E16" s="2">
        <f>D16*(AVERAGE(C16:C17)-0)</f>
        <v>585.01252783964378</v>
      </c>
      <c r="F16" s="2"/>
    </row>
    <row r="17" spans="1:6" x14ac:dyDescent="0.25">
      <c r="A17">
        <v>1450</v>
      </c>
      <c r="B17">
        <v>240</v>
      </c>
      <c r="C17">
        <v>30</v>
      </c>
      <c r="D17" s="2">
        <v>37.788210818307903</v>
      </c>
      <c r="E17" s="2">
        <f>D17*(AVERAGE(C17:C18)-AVERAGE(C16:C17))</f>
        <v>1417.0579056865463</v>
      </c>
      <c r="F17" s="2"/>
    </row>
    <row r="18" spans="1:6" x14ac:dyDescent="0.25">
      <c r="A18">
        <v>1450</v>
      </c>
      <c r="B18">
        <v>240</v>
      </c>
      <c r="C18">
        <v>80</v>
      </c>
      <c r="D18" s="2">
        <v>40.043555555555599</v>
      </c>
      <c r="E18" s="2">
        <f t="shared" ref="E18:E19" si="1">D18*(AVERAGE(C18:C19)-AVERAGE(C17:C18))</f>
        <v>2402.613333333336</v>
      </c>
      <c r="F18" s="2"/>
    </row>
    <row r="19" spans="1:6" x14ac:dyDescent="0.25">
      <c r="A19">
        <v>1450</v>
      </c>
      <c r="B19">
        <v>240</v>
      </c>
      <c r="C19">
        <v>150</v>
      </c>
      <c r="D19" s="2">
        <v>186.47165450121699</v>
      </c>
      <c r="E19" s="2">
        <f t="shared" si="1"/>
        <v>8391.2244525547649</v>
      </c>
      <c r="F19" s="2"/>
    </row>
    <row r="20" spans="1:6" x14ac:dyDescent="0.25">
      <c r="A20">
        <v>1450</v>
      </c>
      <c r="B20">
        <v>240</v>
      </c>
      <c r="C20">
        <v>170</v>
      </c>
      <c r="D20" s="2">
        <v>228.05880149812702</v>
      </c>
      <c r="E20" s="2">
        <f>D20*(165-AVERAGE(C19:C20))</f>
        <v>1140.2940074906351</v>
      </c>
      <c r="F20" s="2">
        <f>D20*(AVERAGE(C20:C21)-165)</f>
        <v>3420.8820224719052</v>
      </c>
    </row>
    <row r="21" spans="1:6" x14ac:dyDescent="0.25">
      <c r="A21">
        <v>1450</v>
      </c>
      <c r="B21">
        <v>240</v>
      </c>
      <c r="C21">
        <v>190</v>
      </c>
      <c r="D21" s="2">
        <v>258.81361607142901</v>
      </c>
      <c r="E21" s="2"/>
      <c r="F21" s="2">
        <f>D21*(AVERAGE(C21:C22)-AVERAGE(C20:C21))</f>
        <v>5176.2723214285797</v>
      </c>
    </row>
    <row r="22" spans="1:6" x14ac:dyDescent="0.25">
      <c r="A22">
        <v>1450</v>
      </c>
      <c r="B22">
        <v>240</v>
      </c>
      <c r="C22">
        <v>210</v>
      </c>
      <c r="D22" s="2">
        <v>283.59165739710801</v>
      </c>
      <c r="E22" s="2"/>
      <c r="F22" s="2">
        <f>D22*(AVERAGE(C22:C23)-AVERAGE(C21:C22))</f>
        <v>5671.8331479421604</v>
      </c>
    </row>
    <row r="23" spans="1:6" x14ac:dyDescent="0.25">
      <c r="A23">
        <v>1450</v>
      </c>
      <c r="B23">
        <v>240</v>
      </c>
      <c r="C23">
        <v>230</v>
      </c>
      <c r="D23" s="2">
        <v>299.73899999999998</v>
      </c>
      <c r="E23" s="2"/>
      <c r="F23" s="2">
        <f>D23*(AVERAGE(C23:C24)-AVERAGE(C22:C23))</f>
        <v>5994.78</v>
      </c>
    </row>
    <row r="24" spans="1:6" x14ac:dyDescent="0.25">
      <c r="A24">
        <v>1450</v>
      </c>
      <c r="B24">
        <v>240</v>
      </c>
      <c r="C24">
        <v>250</v>
      </c>
      <c r="D24" s="2">
        <v>304.192888888889</v>
      </c>
      <c r="E24" s="2"/>
      <c r="F24" s="2">
        <f>D24*(AVERAGE(C24:C25)-AVERAGE(C23:C24))</f>
        <v>12167.71555555556</v>
      </c>
    </row>
    <row r="25" spans="1:6" x14ac:dyDescent="0.25">
      <c r="A25">
        <v>1450</v>
      </c>
      <c r="B25">
        <v>240</v>
      </c>
      <c r="C25">
        <v>310</v>
      </c>
      <c r="D25" s="2">
        <v>304.99522222222197</v>
      </c>
      <c r="E25" s="2"/>
      <c r="F25" s="2">
        <f>D25*(400-AVERAGE(C24:C25))</f>
        <v>36599.426666666637</v>
      </c>
    </row>
    <row r="26" spans="1:6" x14ac:dyDescent="0.25">
      <c r="D26" s="2"/>
      <c r="E26" s="5">
        <f>SUM(E16:E25)</f>
        <v>13936.202226904925</v>
      </c>
      <c r="F26" s="5">
        <f>SUM(F16:F25)</f>
        <v>69030.909714064852</v>
      </c>
    </row>
    <row r="27" spans="1:6" x14ac:dyDescent="0.25">
      <c r="D27" s="2"/>
      <c r="E27" s="4">
        <f>E26/SUM(E26:F26)</f>
        <v>0.16797260867439121</v>
      </c>
      <c r="F27" s="4">
        <f>F26/SUM(E26:F26)</f>
        <v>0.83202739132560888</v>
      </c>
    </row>
    <row r="29" spans="1:6" x14ac:dyDescent="0.25">
      <c r="A29" s="1" t="s">
        <v>15</v>
      </c>
      <c r="B29" s="1" t="s">
        <v>16</v>
      </c>
      <c r="C29" s="1" t="s">
        <v>17</v>
      </c>
      <c r="D29" s="1" t="s">
        <v>18</v>
      </c>
      <c r="E29" s="1" t="s">
        <v>0</v>
      </c>
      <c r="F29" s="1" t="s">
        <v>1</v>
      </c>
    </row>
    <row r="30" spans="1:6" x14ac:dyDescent="0.25">
      <c r="A30">
        <v>1550</v>
      </c>
      <c r="B30">
        <v>240</v>
      </c>
      <c r="C30">
        <v>5</v>
      </c>
      <c r="D30" s="2">
        <v>33.420088790233095</v>
      </c>
      <c r="E30" s="2">
        <f>D30*(AVERAGE(C30:C31)-0)</f>
        <v>584.85155382907919</v>
      </c>
      <c r="F30" s="2"/>
    </row>
    <row r="31" spans="1:6" x14ac:dyDescent="0.25">
      <c r="A31">
        <v>1550</v>
      </c>
      <c r="B31">
        <v>240</v>
      </c>
      <c r="C31">
        <v>30</v>
      </c>
      <c r="D31" s="2">
        <v>36.321527777777803</v>
      </c>
      <c r="E31" s="2">
        <f>D31*(AVERAGE(C31:C32)-AVERAGE(C30:C31))</f>
        <v>1362.0572916666677</v>
      </c>
      <c r="F31" s="2"/>
    </row>
    <row r="32" spans="1:6" x14ac:dyDescent="0.25">
      <c r="A32">
        <v>1550</v>
      </c>
      <c r="B32">
        <v>240</v>
      </c>
      <c r="C32">
        <v>80</v>
      </c>
      <c r="D32" s="2">
        <v>43.240378197997799</v>
      </c>
      <c r="E32" s="2">
        <f t="shared" ref="E32:E33" si="2">D32*(AVERAGE(C32:C33)-AVERAGE(C31:C32))</f>
        <v>2594.4226918798681</v>
      </c>
      <c r="F32" s="2"/>
    </row>
    <row r="33" spans="1:6" x14ac:dyDescent="0.25">
      <c r="A33">
        <v>1550</v>
      </c>
      <c r="B33">
        <v>240</v>
      </c>
      <c r="C33">
        <v>150</v>
      </c>
      <c r="D33" s="2">
        <v>201.02261185006</v>
      </c>
      <c r="E33" s="2">
        <f t="shared" si="2"/>
        <v>9046.0175332526996</v>
      </c>
      <c r="F33" s="2"/>
    </row>
    <row r="34" spans="1:6" x14ac:dyDescent="0.25">
      <c r="A34">
        <v>1550</v>
      </c>
      <c r="B34">
        <v>240</v>
      </c>
      <c r="C34">
        <v>170</v>
      </c>
      <c r="D34" s="2">
        <v>231.920246085011</v>
      </c>
      <c r="E34" s="2">
        <f>D34*(165-AVERAGE(C33:C34))</f>
        <v>1159.6012304250551</v>
      </c>
      <c r="F34" s="2">
        <f>D34*(AVERAGE(C34:C35)-165)</f>
        <v>3478.803691275165</v>
      </c>
    </row>
    <row r="35" spans="1:6" x14ac:dyDescent="0.25">
      <c r="A35">
        <v>1550</v>
      </c>
      <c r="B35">
        <v>240</v>
      </c>
      <c r="C35">
        <v>190</v>
      </c>
      <c r="D35" s="2">
        <v>260.94972004479303</v>
      </c>
      <c r="E35" s="2"/>
      <c r="F35" s="2">
        <f>D35*(AVERAGE(C35:C36)-AVERAGE(C34:C35))</f>
        <v>5218.994400895861</v>
      </c>
    </row>
    <row r="36" spans="1:6" x14ac:dyDescent="0.25">
      <c r="A36">
        <v>1550</v>
      </c>
      <c r="B36">
        <v>240</v>
      </c>
      <c r="C36">
        <v>210</v>
      </c>
      <c r="D36" s="2">
        <v>282.97776536312898</v>
      </c>
      <c r="E36" s="2"/>
      <c r="F36" s="2">
        <f>D36*(AVERAGE(C36:C37)-AVERAGE(C35:C36))</f>
        <v>5659.5553072625798</v>
      </c>
    </row>
    <row r="37" spans="1:6" x14ac:dyDescent="0.25">
      <c r="A37">
        <v>1550</v>
      </c>
      <c r="B37">
        <v>240</v>
      </c>
      <c r="C37">
        <v>230</v>
      </c>
      <c r="D37" s="2">
        <v>298.460179977503</v>
      </c>
      <c r="E37" s="2"/>
      <c r="F37" s="2">
        <f>D37*(AVERAGE(C37:C38)-AVERAGE(C36:C37))</f>
        <v>5969.2035995500601</v>
      </c>
    </row>
    <row r="38" spans="1:6" x14ac:dyDescent="0.25">
      <c r="A38">
        <v>1550</v>
      </c>
      <c r="B38">
        <v>240</v>
      </c>
      <c r="C38">
        <v>250</v>
      </c>
      <c r="D38" s="2">
        <v>305.80944444444401</v>
      </c>
      <c r="E38" s="2"/>
      <c r="F38" s="2">
        <f>D38*(AVERAGE(C38:C39)-AVERAGE(C37:C38))</f>
        <v>12232.377777777761</v>
      </c>
    </row>
    <row r="39" spans="1:6" x14ac:dyDescent="0.25">
      <c r="A39">
        <v>1550</v>
      </c>
      <c r="B39">
        <v>240</v>
      </c>
      <c r="C39">
        <v>310</v>
      </c>
      <c r="D39" s="2">
        <v>305.77955555555599</v>
      </c>
      <c r="E39" s="2"/>
      <c r="F39" s="2">
        <f>D39*(400-AVERAGE(C38:C39))</f>
        <v>36693.54666666672</v>
      </c>
    </row>
    <row r="40" spans="1:6" x14ac:dyDescent="0.25">
      <c r="D40" s="2"/>
      <c r="E40" s="5">
        <f>SUM(E30:E39)</f>
        <v>14746.95030105337</v>
      </c>
      <c r="F40" s="5">
        <f>SUM(F30:F39)</f>
        <v>69252.481443428143</v>
      </c>
    </row>
    <row r="41" spans="1:6" x14ac:dyDescent="0.25">
      <c r="D41" s="2"/>
      <c r="E41" s="4">
        <f>E40/SUM(E40:F40)</f>
        <v>0.17556011981024142</v>
      </c>
      <c r="F41" s="4">
        <f>F40/SUM(E40:F40)</f>
        <v>0.82443988018975867</v>
      </c>
    </row>
    <row r="43" spans="1:6" x14ac:dyDescent="0.25">
      <c r="A43" s="1" t="s">
        <v>15</v>
      </c>
      <c r="B43" s="1" t="s">
        <v>16</v>
      </c>
      <c r="C43" s="1" t="s">
        <v>17</v>
      </c>
      <c r="D43" s="1" t="s">
        <v>18</v>
      </c>
      <c r="E43" s="1" t="s">
        <v>0</v>
      </c>
      <c r="F43" s="1" t="s">
        <v>1</v>
      </c>
    </row>
    <row r="44" spans="1:6" x14ac:dyDescent="0.25">
      <c r="A44">
        <v>1650</v>
      </c>
      <c r="B44">
        <v>240</v>
      </c>
      <c r="C44">
        <v>5</v>
      </c>
      <c r="D44" s="2">
        <v>55.271666666666704</v>
      </c>
      <c r="E44" s="2">
        <f>D44*(AVERAGE(C44:C45)-0)</f>
        <v>967.25416666666729</v>
      </c>
      <c r="F44" s="2"/>
    </row>
    <row r="45" spans="1:6" x14ac:dyDescent="0.25">
      <c r="A45">
        <v>1650</v>
      </c>
      <c r="B45">
        <v>240</v>
      </c>
      <c r="C45">
        <v>30</v>
      </c>
      <c r="D45" s="2">
        <v>18.359756097561</v>
      </c>
      <c r="E45" s="2">
        <f>D45*(AVERAGE(C45:C46)-AVERAGE(C44:C45))</f>
        <v>688.4908536585375</v>
      </c>
      <c r="F45" s="2"/>
    </row>
    <row r="46" spans="1:6" x14ac:dyDescent="0.25">
      <c r="A46">
        <v>1650</v>
      </c>
      <c r="B46">
        <v>240</v>
      </c>
      <c r="C46">
        <v>80</v>
      </c>
      <c r="D46" s="2">
        <v>19.1083481349911</v>
      </c>
      <c r="E46" s="2">
        <f t="shared" ref="E46" si="3">D46*(AVERAGE(C46:C47)-AVERAGE(C45:C46))</f>
        <v>1146.500888099466</v>
      </c>
      <c r="F46" s="2"/>
    </row>
    <row r="47" spans="1:6" x14ac:dyDescent="0.25">
      <c r="A47">
        <v>1650</v>
      </c>
      <c r="B47">
        <v>240</v>
      </c>
      <c r="C47">
        <v>150</v>
      </c>
      <c r="D47" s="2">
        <v>203.05669099756699</v>
      </c>
      <c r="E47" s="2">
        <f>D47*(150-AVERAGE(C46:C47))</f>
        <v>7106.9841849148443</v>
      </c>
      <c r="F47" s="2">
        <f>D47*(AVERAGE(C47:C48)-150)</f>
        <v>2030.5669099756699</v>
      </c>
    </row>
    <row r="48" spans="1:6" x14ac:dyDescent="0.25">
      <c r="A48">
        <v>1650</v>
      </c>
      <c r="B48">
        <v>240</v>
      </c>
      <c r="C48">
        <v>170</v>
      </c>
      <c r="D48" s="2">
        <v>233.90240825688102</v>
      </c>
      <c r="E48" s="2"/>
      <c r="F48" s="2">
        <f>D48*(AVERAGE(C48:C49)-AVERAGE(C47:C48))</f>
        <v>4678.0481651376203</v>
      </c>
    </row>
    <row r="49" spans="1:6" x14ac:dyDescent="0.25">
      <c r="A49">
        <v>1650</v>
      </c>
      <c r="B49">
        <v>240</v>
      </c>
      <c r="C49">
        <v>190</v>
      </c>
      <c r="D49" s="2">
        <v>262.26363636363601</v>
      </c>
      <c r="E49" s="2"/>
      <c r="F49" s="2">
        <f>D49*(AVERAGE(C49:C50)-AVERAGE(C48:C49))</f>
        <v>5245.2727272727207</v>
      </c>
    </row>
    <row r="50" spans="1:6" x14ac:dyDescent="0.25">
      <c r="A50">
        <v>1650</v>
      </c>
      <c r="B50">
        <v>240</v>
      </c>
      <c r="C50">
        <v>210</v>
      </c>
      <c r="D50" s="2">
        <v>285.11754587156003</v>
      </c>
      <c r="E50" s="2"/>
      <c r="F50" s="2">
        <f>D50*(AVERAGE(C50:C51)-AVERAGE(C49:C50))</f>
        <v>5702.3509174312003</v>
      </c>
    </row>
    <row r="51" spans="1:6" x14ac:dyDescent="0.25">
      <c r="A51">
        <v>1650</v>
      </c>
      <c r="B51">
        <v>240</v>
      </c>
      <c r="C51">
        <v>230</v>
      </c>
      <c r="D51" s="2">
        <v>297.70799999999997</v>
      </c>
      <c r="E51" s="2"/>
      <c r="F51" s="2">
        <f>D51*(AVERAGE(C51:C52)-AVERAGE(C50:C51))</f>
        <v>5954.16</v>
      </c>
    </row>
    <row r="52" spans="1:6" x14ac:dyDescent="0.25">
      <c r="A52">
        <v>1650</v>
      </c>
      <c r="B52">
        <v>240</v>
      </c>
      <c r="C52">
        <v>250</v>
      </c>
      <c r="D52" s="2">
        <v>305.42149220490001</v>
      </c>
      <c r="E52" s="2"/>
      <c r="F52" s="2">
        <f>D52*(AVERAGE(C52:C53)-AVERAGE(C51:C52))</f>
        <v>12216.859688196</v>
      </c>
    </row>
    <row r="53" spans="1:6" x14ac:dyDescent="0.25">
      <c r="A53">
        <v>1650</v>
      </c>
      <c r="B53">
        <v>240</v>
      </c>
      <c r="C53">
        <v>310</v>
      </c>
      <c r="D53" s="2">
        <v>307.53777777777799</v>
      </c>
      <c r="E53" s="2"/>
      <c r="F53" s="2">
        <f>D53*(400-AVERAGE(C52:C53))</f>
        <v>36904.533333333362</v>
      </c>
    </row>
    <row r="54" spans="1:6" x14ac:dyDescent="0.25">
      <c r="D54" s="2"/>
      <c r="E54" s="5">
        <f>SUM(E44:E53)</f>
        <v>9909.2300933395145</v>
      </c>
      <c r="F54" s="5">
        <f>SUM(F44:F53)</f>
        <v>72731.791741346562</v>
      </c>
    </row>
    <row r="55" spans="1:6" x14ac:dyDescent="0.25">
      <c r="D55" s="2"/>
      <c r="E55" s="4">
        <f>E54/SUM(E54:F54)</f>
        <v>0.11990691636366498</v>
      </c>
      <c r="F55" s="4">
        <f>F54/SUM(E54:F54)</f>
        <v>0.88009308363633498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69"/>
  <sheetViews>
    <sheetView workbookViewId="0"/>
  </sheetViews>
  <sheetFormatPr defaultRowHeight="15" x14ac:dyDescent="0.25"/>
  <sheetData>
    <row r="1" spans="1:6" x14ac:dyDescent="0.25">
      <c r="A1" s="1" t="s">
        <v>15</v>
      </c>
      <c r="B1" s="1" t="s">
        <v>16</v>
      </c>
      <c r="C1" s="1" t="s">
        <v>17</v>
      </c>
      <c r="D1" s="1" t="s">
        <v>18</v>
      </c>
      <c r="E1" s="1" t="s">
        <v>0</v>
      </c>
      <c r="F1" s="1" t="s">
        <v>1</v>
      </c>
    </row>
    <row r="2" spans="1:6" x14ac:dyDescent="0.25">
      <c r="A2">
        <v>1250</v>
      </c>
      <c r="B2">
        <v>240</v>
      </c>
      <c r="C2">
        <v>5</v>
      </c>
      <c r="D2" s="2">
        <v>8.3210937499999993</v>
      </c>
      <c r="E2" s="2">
        <f>D2*(AVERAGE(C2:C3)-0)</f>
        <v>145.619140625</v>
      </c>
      <c r="F2" s="2"/>
    </row>
    <row r="3" spans="1:6" x14ac:dyDescent="0.25">
      <c r="A3">
        <v>1250</v>
      </c>
      <c r="B3">
        <v>240</v>
      </c>
      <c r="C3">
        <v>30</v>
      </c>
      <c r="D3" s="2">
        <v>1.39505813953488</v>
      </c>
      <c r="E3" s="2">
        <f>D3*(AVERAGE(C3:C4)-AVERAGE(C2:C3))</f>
        <v>52.314680232557997</v>
      </c>
      <c r="F3" s="2"/>
    </row>
    <row r="4" spans="1:6" x14ac:dyDescent="0.25">
      <c r="A4">
        <v>1250</v>
      </c>
      <c r="B4">
        <v>240</v>
      </c>
      <c r="C4">
        <v>80</v>
      </c>
      <c r="D4" s="2">
        <v>13.668975069252099</v>
      </c>
      <c r="E4" s="2">
        <f t="shared" ref="E4" si="0">D4*(AVERAGE(C4:C5)-AVERAGE(C3:C4))</f>
        <v>820.13850415512593</v>
      </c>
      <c r="F4" s="2"/>
    </row>
    <row r="5" spans="1:6" x14ac:dyDescent="0.25">
      <c r="A5">
        <v>1250</v>
      </c>
      <c r="B5">
        <v>240</v>
      </c>
      <c r="C5">
        <v>150</v>
      </c>
      <c r="D5" s="2">
        <v>213.73248945147702</v>
      </c>
      <c r="E5" s="2">
        <f>D5*(160-AVERAGE(C4:C5))</f>
        <v>9617.9620253164667</v>
      </c>
      <c r="F5" s="2">
        <f>D5*(AVERAGE(C5:C6)-160)</f>
        <v>0</v>
      </c>
    </row>
    <row r="6" spans="1:6" x14ac:dyDescent="0.25">
      <c r="A6">
        <v>1250</v>
      </c>
      <c r="B6">
        <v>240</v>
      </c>
      <c r="C6">
        <v>170</v>
      </c>
      <c r="D6" s="2">
        <v>254.705777777778</v>
      </c>
      <c r="E6" s="2"/>
      <c r="F6" s="2">
        <f>D6*(AVERAGE(C6:C7)-AVERAGE(C5:C6))</f>
        <v>5094.1155555555597</v>
      </c>
    </row>
    <row r="7" spans="1:6" x14ac:dyDescent="0.25">
      <c r="A7">
        <v>1250</v>
      </c>
      <c r="B7">
        <v>240</v>
      </c>
      <c r="C7">
        <v>190</v>
      </c>
      <c r="D7" s="2">
        <v>273.71025641025597</v>
      </c>
      <c r="E7" s="2"/>
      <c r="F7" s="2">
        <f>D7*(AVERAGE(C7:C8)-AVERAGE(C6:C7))</f>
        <v>5474.2051282051198</v>
      </c>
    </row>
    <row r="8" spans="1:6" x14ac:dyDescent="0.25">
      <c r="A8">
        <v>1250</v>
      </c>
      <c r="B8">
        <v>240</v>
      </c>
      <c r="C8">
        <v>210</v>
      </c>
      <c r="D8" s="2">
        <v>291.430960451977</v>
      </c>
      <c r="E8" s="2"/>
      <c r="F8" s="2">
        <f>D8*(AVERAGE(C8:C9)-AVERAGE(C7:C8))</f>
        <v>5828.6192090395398</v>
      </c>
    </row>
    <row r="9" spans="1:6" x14ac:dyDescent="0.25">
      <c r="A9">
        <v>1250</v>
      </c>
      <c r="B9">
        <v>240</v>
      </c>
      <c r="C9">
        <v>230</v>
      </c>
      <c r="D9" s="2">
        <v>297.99844097995503</v>
      </c>
      <c r="E9" s="2"/>
      <c r="F9" s="2">
        <f>D9*(AVERAGE(C9:C10)-AVERAGE(C8:C9))</f>
        <v>5959.9688195991002</v>
      </c>
    </row>
    <row r="10" spans="1:6" x14ac:dyDescent="0.25">
      <c r="A10">
        <v>1250</v>
      </c>
      <c r="B10">
        <v>240</v>
      </c>
      <c r="C10">
        <v>250</v>
      </c>
      <c r="D10" s="2">
        <v>297.74844444444403</v>
      </c>
      <c r="E10" s="2"/>
      <c r="F10" s="2">
        <f>D10*(AVERAGE(C10:C11)-AVERAGE(C9:C10))</f>
        <v>11909.937777777761</v>
      </c>
    </row>
    <row r="11" spans="1:6" x14ac:dyDescent="0.25">
      <c r="A11">
        <v>1250</v>
      </c>
      <c r="B11">
        <v>240</v>
      </c>
      <c r="C11">
        <v>310</v>
      </c>
      <c r="D11" s="2">
        <v>294.20777777777801</v>
      </c>
      <c r="E11" s="2"/>
      <c r="F11" s="2">
        <f>D11*(400-AVERAGE(C10:C11))</f>
        <v>35304.933333333363</v>
      </c>
    </row>
    <row r="12" spans="1:6" x14ac:dyDescent="0.25">
      <c r="D12" s="2"/>
      <c r="E12" s="5">
        <f>SUM(E2:E11)</f>
        <v>10636.034350329151</v>
      </c>
      <c r="F12" s="5">
        <f>SUM(F2:F11)</f>
        <v>69571.779823510442</v>
      </c>
    </row>
    <row r="13" spans="1:6" x14ac:dyDescent="0.25">
      <c r="D13" s="2"/>
      <c r="E13" s="4">
        <f>E12/SUM(E12:F12)</f>
        <v>0.13260596189888663</v>
      </c>
      <c r="F13" s="4">
        <f>F12/SUM(E12:F12)</f>
        <v>0.86739403810111337</v>
      </c>
    </row>
    <row r="15" spans="1:6" x14ac:dyDescent="0.25">
      <c r="A15" s="1" t="s">
        <v>15</v>
      </c>
      <c r="B15" s="1" t="s">
        <v>16</v>
      </c>
      <c r="C15" s="1" t="s">
        <v>17</v>
      </c>
      <c r="D15" s="1" t="s">
        <v>18</v>
      </c>
      <c r="E15" s="1" t="s">
        <v>0</v>
      </c>
      <c r="F15" s="1" t="s">
        <v>1</v>
      </c>
    </row>
    <row r="16" spans="1:6" x14ac:dyDescent="0.25">
      <c r="A16">
        <v>1350</v>
      </c>
      <c r="B16">
        <v>240</v>
      </c>
      <c r="C16">
        <v>5</v>
      </c>
      <c r="D16" s="2">
        <v>5.3084444444444401</v>
      </c>
      <c r="E16" s="2">
        <f>D16*(AVERAGE(C16:C17)-0)</f>
        <v>92.897777777777705</v>
      </c>
      <c r="F16" s="2"/>
    </row>
    <row r="17" spans="1:6" x14ac:dyDescent="0.25">
      <c r="A17">
        <v>1350</v>
      </c>
      <c r="B17">
        <v>240</v>
      </c>
      <c r="C17">
        <v>30</v>
      </c>
      <c r="D17" s="2">
        <v>26.936525612472202</v>
      </c>
      <c r="E17" s="2">
        <f>D17*(AVERAGE(C17:C18)-AVERAGE(C16:C17))</f>
        <v>1010.1197104677076</v>
      </c>
      <c r="F17" s="2"/>
    </row>
    <row r="18" spans="1:6" x14ac:dyDescent="0.25">
      <c r="A18">
        <v>1350</v>
      </c>
      <c r="B18">
        <v>240</v>
      </c>
      <c r="C18">
        <v>80</v>
      </c>
      <c r="D18" s="2">
        <v>24.635038932146799</v>
      </c>
      <c r="E18" s="2">
        <f t="shared" ref="E18" si="1">D18*(AVERAGE(C18:C19)-AVERAGE(C17:C18))</f>
        <v>1478.1023359288079</v>
      </c>
      <c r="F18" s="2"/>
    </row>
    <row r="19" spans="1:6" x14ac:dyDescent="0.25">
      <c r="A19">
        <v>1350</v>
      </c>
      <c r="B19">
        <v>240</v>
      </c>
      <c r="C19">
        <v>150</v>
      </c>
      <c r="D19" s="2">
        <v>192.27400468384101</v>
      </c>
      <c r="E19" s="2">
        <f>D19*(160-AVERAGE(C18:C19))</f>
        <v>8652.330210772845</v>
      </c>
      <c r="F19" s="2">
        <f>D19*(AVERAGE(C19:C20)-160)</f>
        <v>0</v>
      </c>
    </row>
    <row r="20" spans="1:6" x14ac:dyDescent="0.25">
      <c r="A20">
        <v>1350</v>
      </c>
      <c r="B20">
        <v>240</v>
      </c>
      <c r="C20">
        <v>170</v>
      </c>
      <c r="D20" s="2">
        <v>245.56111111111099</v>
      </c>
      <c r="E20" s="2"/>
      <c r="F20" s="2">
        <f>D20*(AVERAGE(C20:C21)-AVERAGE(C19:C20))</f>
        <v>4911.2222222222199</v>
      </c>
    </row>
    <row r="21" spans="1:6" x14ac:dyDescent="0.25">
      <c r="A21">
        <v>1350</v>
      </c>
      <c r="B21">
        <v>240</v>
      </c>
      <c r="C21">
        <v>190</v>
      </c>
      <c r="D21" s="2">
        <v>273.19288097886499</v>
      </c>
      <c r="E21" s="2"/>
      <c r="F21" s="2">
        <f>D21*(AVERAGE(C21:C22)-AVERAGE(C20:C21))</f>
        <v>5463.8576195773003</v>
      </c>
    </row>
    <row r="22" spans="1:6" x14ac:dyDescent="0.25">
      <c r="A22">
        <v>1350</v>
      </c>
      <c r="B22">
        <v>240</v>
      </c>
      <c r="C22">
        <v>210</v>
      </c>
      <c r="D22" s="2">
        <v>293.42141148325402</v>
      </c>
      <c r="E22" s="2"/>
      <c r="F22" s="2">
        <f>D22*(AVERAGE(C22:C23)-AVERAGE(C21:C22))</f>
        <v>5868.4282296650799</v>
      </c>
    </row>
    <row r="23" spans="1:6" x14ac:dyDescent="0.25">
      <c r="A23">
        <v>1350</v>
      </c>
      <c r="B23">
        <v>240</v>
      </c>
      <c r="C23">
        <v>230</v>
      </c>
      <c r="D23" s="2">
        <v>301.19622222222199</v>
      </c>
      <c r="E23" s="2"/>
      <c r="F23" s="2">
        <f>D23*(AVERAGE(C23:C24)-AVERAGE(C22:C23))</f>
        <v>6023.9244444444394</v>
      </c>
    </row>
    <row r="24" spans="1:6" x14ac:dyDescent="0.25">
      <c r="A24">
        <v>1350</v>
      </c>
      <c r="B24">
        <v>240</v>
      </c>
      <c r="C24">
        <v>250</v>
      </c>
      <c r="D24" s="2">
        <v>301.08600000000001</v>
      </c>
      <c r="E24" s="2"/>
      <c r="F24" s="2">
        <f>D24*(AVERAGE(C24:C25)-AVERAGE(C23:C24))</f>
        <v>12043.44</v>
      </c>
    </row>
    <row r="25" spans="1:6" x14ac:dyDescent="0.25">
      <c r="A25">
        <v>1350</v>
      </c>
      <c r="B25">
        <v>240</v>
      </c>
      <c r="C25">
        <v>310</v>
      </c>
      <c r="D25" s="2">
        <v>297.15924276169301</v>
      </c>
      <c r="E25" s="2"/>
      <c r="F25" s="2">
        <f>D25*(400-AVERAGE(C24:C25))</f>
        <v>35659.109131403158</v>
      </c>
    </row>
    <row r="26" spans="1:6" x14ac:dyDescent="0.25">
      <c r="D26" s="2"/>
      <c r="E26" s="5">
        <f>SUM(E16:E25)</f>
        <v>11233.450034947138</v>
      </c>
      <c r="F26" s="5">
        <f>SUM(F16:F25)</f>
        <v>69969.981647312205</v>
      </c>
    </row>
    <row r="27" spans="1:6" x14ac:dyDescent="0.25">
      <c r="D27" s="2"/>
      <c r="E27" s="4">
        <f>E26/SUM(E26:F26)</f>
        <v>0.13833713430859018</v>
      </c>
      <c r="F27" s="4">
        <f>F26/SUM(E26:F26)</f>
        <v>0.86166286569140982</v>
      </c>
    </row>
    <row r="29" spans="1:6" x14ac:dyDescent="0.25">
      <c r="A29" s="1" t="s">
        <v>15</v>
      </c>
      <c r="B29" s="1" t="s">
        <v>16</v>
      </c>
      <c r="C29" s="1" t="s">
        <v>17</v>
      </c>
      <c r="D29" s="1" t="s">
        <v>18</v>
      </c>
      <c r="E29" s="1" t="s">
        <v>0</v>
      </c>
      <c r="F29" s="1" t="s">
        <v>1</v>
      </c>
    </row>
    <row r="30" spans="1:6" x14ac:dyDescent="0.25">
      <c r="A30">
        <v>1450</v>
      </c>
      <c r="B30">
        <v>240</v>
      </c>
      <c r="C30">
        <v>5</v>
      </c>
      <c r="D30" s="2">
        <v>23.836145952109497</v>
      </c>
      <c r="E30" s="2">
        <f>D30*(AVERAGE(C30:C31)-0)</f>
        <v>417.13255416191618</v>
      </c>
      <c r="F30" s="2"/>
    </row>
    <row r="31" spans="1:6" x14ac:dyDescent="0.25">
      <c r="A31">
        <v>1450</v>
      </c>
      <c r="B31">
        <v>240</v>
      </c>
      <c r="C31">
        <v>30</v>
      </c>
      <c r="D31" s="2">
        <v>25.7203551912568</v>
      </c>
      <c r="E31" s="2">
        <f>D31*(AVERAGE(C31:C32)-AVERAGE(C30:C31))</f>
        <v>964.51331967213002</v>
      </c>
      <c r="F31" s="2"/>
    </row>
    <row r="32" spans="1:6" x14ac:dyDescent="0.25">
      <c r="A32">
        <v>1450</v>
      </c>
      <c r="B32">
        <v>240</v>
      </c>
      <c r="C32">
        <v>80</v>
      </c>
      <c r="D32" s="2">
        <v>27.3217777777778</v>
      </c>
      <c r="E32" s="2">
        <f t="shared" ref="E32" si="2">D32*(AVERAGE(C32:C33)-AVERAGE(C31:C32))</f>
        <v>1639.306666666668</v>
      </c>
      <c r="F32" s="2"/>
    </row>
    <row r="33" spans="1:6" x14ac:dyDescent="0.25">
      <c r="A33">
        <v>1450</v>
      </c>
      <c r="B33">
        <v>240</v>
      </c>
      <c r="C33">
        <v>150</v>
      </c>
      <c r="D33" s="2">
        <v>196.24292185730502</v>
      </c>
      <c r="E33" s="2">
        <f>D33*(160-AVERAGE(C32:C33))</f>
        <v>8830.9314835787263</v>
      </c>
      <c r="F33" s="2">
        <f>D33*(AVERAGE(C33:C34)-160)</f>
        <v>0</v>
      </c>
    </row>
    <row r="34" spans="1:6" x14ac:dyDescent="0.25">
      <c r="A34">
        <v>1450</v>
      </c>
      <c r="B34">
        <v>240</v>
      </c>
      <c r="C34">
        <v>170</v>
      </c>
      <c r="D34" s="2">
        <v>236.56851015801399</v>
      </c>
      <c r="E34" s="2"/>
      <c r="F34" s="2">
        <f>D34*(AVERAGE(C34:C35)-AVERAGE(C33:C34))</f>
        <v>4731.3702031602797</v>
      </c>
    </row>
    <row r="35" spans="1:6" x14ac:dyDescent="0.25">
      <c r="A35">
        <v>1450</v>
      </c>
      <c r="B35">
        <v>240</v>
      </c>
      <c r="C35">
        <v>190</v>
      </c>
      <c r="D35" s="2">
        <v>267.60078475336297</v>
      </c>
      <c r="E35" s="2"/>
      <c r="F35" s="2">
        <f>D35*(AVERAGE(C35:C36)-AVERAGE(C34:C35))</f>
        <v>5352.015695067259</v>
      </c>
    </row>
    <row r="36" spans="1:6" x14ac:dyDescent="0.25">
      <c r="A36">
        <v>1450</v>
      </c>
      <c r="B36">
        <v>240</v>
      </c>
      <c r="C36">
        <v>210</v>
      </c>
      <c r="D36" s="2">
        <v>291.584392419175</v>
      </c>
      <c r="E36" s="2"/>
      <c r="F36" s="2">
        <f>D36*(AVERAGE(C36:C37)-AVERAGE(C35:C36))</f>
        <v>5831.6878483834998</v>
      </c>
    </row>
    <row r="37" spans="1:6" x14ac:dyDescent="0.25">
      <c r="A37">
        <v>1450</v>
      </c>
      <c r="B37">
        <v>240</v>
      </c>
      <c r="C37">
        <v>230</v>
      </c>
      <c r="D37" s="2">
        <v>303.27449888641399</v>
      </c>
      <c r="E37" s="2"/>
      <c r="F37" s="2">
        <f>D37*(AVERAGE(C37:C38)-AVERAGE(C36:C37))</f>
        <v>6065.4899777282799</v>
      </c>
    </row>
    <row r="38" spans="1:6" x14ac:dyDescent="0.25">
      <c r="A38">
        <v>1450</v>
      </c>
      <c r="B38">
        <v>240</v>
      </c>
      <c r="C38">
        <v>250</v>
      </c>
      <c r="D38" s="2">
        <v>304.882888888889</v>
      </c>
      <c r="E38" s="2"/>
      <c r="F38" s="2">
        <f>D38*(AVERAGE(C38:C39)-AVERAGE(C37:C38))</f>
        <v>12195.31555555556</v>
      </c>
    </row>
    <row r="39" spans="1:6" x14ac:dyDescent="0.25">
      <c r="A39">
        <v>1450</v>
      </c>
      <c r="B39">
        <v>240</v>
      </c>
      <c r="C39">
        <v>310</v>
      </c>
      <c r="D39" s="2">
        <v>301.257888888889</v>
      </c>
      <c r="E39" s="2"/>
      <c r="F39" s="2">
        <f>D39*(400-AVERAGE(C38:C39))</f>
        <v>36150.946666666678</v>
      </c>
    </row>
    <row r="40" spans="1:6" x14ac:dyDescent="0.25">
      <c r="D40" s="2"/>
      <c r="E40" s="5">
        <f>SUM(E30:E39)</f>
        <v>11851.884024079442</v>
      </c>
      <c r="F40" s="5">
        <f>SUM(F30:F39)</f>
        <v>70326.825946561556</v>
      </c>
    </row>
    <row r="41" spans="1:6" x14ac:dyDescent="0.25">
      <c r="D41" s="2"/>
      <c r="E41" s="4">
        <f>E40/SUM(E40:F40)</f>
        <v>0.14422085754709002</v>
      </c>
      <c r="F41" s="4">
        <f>F40/SUM(E40:F40)</f>
        <v>0.85577914245290998</v>
      </c>
    </row>
    <row r="43" spans="1:6" x14ac:dyDescent="0.25">
      <c r="A43" s="1" t="s">
        <v>15</v>
      </c>
      <c r="B43" s="1" t="s">
        <v>16</v>
      </c>
      <c r="C43" s="1" t="s">
        <v>17</v>
      </c>
      <c r="D43" s="1" t="s">
        <v>18</v>
      </c>
      <c r="E43" s="1" t="s">
        <v>0</v>
      </c>
      <c r="F43" s="1" t="s">
        <v>1</v>
      </c>
    </row>
    <row r="44" spans="1:6" x14ac:dyDescent="0.25">
      <c r="A44">
        <v>1550</v>
      </c>
      <c r="B44">
        <v>240</v>
      </c>
      <c r="C44">
        <v>5</v>
      </c>
      <c r="D44" s="2">
        <v>23.040177580466199</v>
      </c>
      <c r="E44" s="2">
        <f>D44*(AVERAGE(C44:C45)-0)</f>
        <v>403.2031076581585</v>
      </c>
      <c r="F44" s="2"/>
    </row>
    <row r="45" spans="1:6" x14ac:dyDescent="0.25">
      <c r="A45">
        <v>1550</v>
      </c>
      <c r="B45">
        <v>240</v>
      </c>
      <c r="C45">
        <v>30</v>
      </c>
      <c r="D45" s="2">
        <v>29.419888888888899</v>
      </c>
      <c r="E45" s="2">
        <f>D45*(AVERAGE(C45:C46)-AVERAGE(C44:C45))</f>
        <v>1103.2458333333336</v>
      </c>
      <c r="F45" s="2"/>
    </row>
    <row r="46" spans="1:6" x14ac:dyDescent="0.25">
      <c r="A46">
        <v>1550</v>
      </c>
      <c r="B46">
        <v>240</v>
      </c>
      <c r="C46">
        <v>80</v>
      </c>
      <c r="D46" s="2">
        <v>36.405027932960898</v>
      </c>
      <c r="E46" s="2">
        <f t="shared" ref="E46" si="3">D46*(AVERAGE(C46:C47)-AVERAGE(C45:C46))</f>
        <v>2184.3016759776538</v>
      </c>
      <c r="F46" s="2"/>
    </row>
    <row r="47" spans="1:6" x14ac:dyDescent="0.25">
      <c r="A47">
        <v>1550</v>
      </c>
      <c r="B47">
        <v>240</v>
      </c>
      <c r="C47">
        <v>150</v>
      </c>
      <c r="D47" s="2">
        <v>197.58486547085198</v>
      </c>
      <c r="E47" s="2">
        <f>D47*(160-AVERAGE(C46:C47))</f>
        <v>8891.3189461883394</v>
      </c>
      <c r="F47" s="2">
        <f>D47*(AVERAGE(C47:C48)-160)</f>
        <v>0</v>
      </c>
    </row>
    <row r="48" spans="1:6" x14ac:dyDescent="0.25">
      <c r="A48">
        <v>1550</v>
      </c>
      <c r="B48">
        <v>240</v>
      </c>
      <c r="C48">
        <v>170</v>
      </c>
      <c r="D48" s="2">
        <v>238.56432616081503</v>
      </c>
      <c r="E48" s="2"/>
      <c r="F48" s="2">
        <f>D48*(AVERAGE(C48:C49)-AVERAGE(C47:C48))</f>
        <v>4771.2865232163003</v>
      </c>
    </row>
    <row r="49" spans="1:6" x14ac:dyDescent="0.25">
      <c r="A49">
        <v>1550</v>
      </c>
      <c r="B49">
        <v>240</v>
      </c>
      <c r="C49">
        <v>190</v>
      </c>
      <c r="D49" s="2">
        <v>269.34803149606302</v>
      </c>
      <c r="E49" s="2"/>
      <c r="F49" s="2">
        <f>D49*(AVERAGE(C49:C50)-AVERAGE(C48:C49))</f>
        <v>5386.9606299212601</v>
      </c>
    </row>
    <row r="50" spans="1:6" x14ac:dyDescent="0.25">
      <c r="A50">
        <v>1550</v>
      </c>
      <c r="B50">
        <v>240</v>
      </c>
      <c r="C50">
        <v>210</v>
      </c>
      <c r="D50" s="2">
        <v>292.89797297297298</v>
      </c>
      <c r="E50" s="2"/>
      <c r="F50" s="2">
        <f>D50*(AVERAGE(C50:C51)-AVERAGE(C49:C50))</f>
        <v>5857.95945945946</v>
      </c>
    </row>
    <row r="51" spans="1:6" x14ac:dyDescent="0.25">
      <c r="A51">
        <v>1550</v>
      </c>
      <c r="B51">
        <v>240</v>
      </c>
      <c r="C51">
        <v>230</v>
      </c>
      <c r="D51" s="2">
        <v>303.02444444444399</v>
      </c>
      <c r="E51" s="2"/>
      <c r="F51" s="2">
        <f>D51*(AVERAGE(C51:C52)-AVERAGE(C50:C51))</f>
        <v>6060.48888888888</v>
      </c>
    </row>
    <row r="52" spans="1:6" x14ac:dyDescent="0.25">
      <c r="A52">
        <v>1550</v>
      </c>
      <c r="B52">
        <v>240</v>
      </c>
      <c r="C52">
        <v>250</v>
      </c>
      <c r="D52" s="2">
        <v>306.38566666666702</v>
      </c>
      <c r="E52" s="2"/>
      <c r="F52" s="2">
        <f>D52*(AVERAGE(C52:C53)-AVERAGE(C51:C52))</f>
        <v>12255.426666666681</v>
      </c>
    </row>
    <row r="53" spans="1:6" x14ac:dyDescent="0.25">
      <c r="A53">
        <v>1550</v>
      </c>
      <c r="B53">
        <v>240</v>
      </c>
      <c r="C53">
        <v>310</v>
      </c>
      <c r="D53" s="2">
        <v>301.93444444444401</v>
      </c>
      <c r="E53" s="2"/>
      <c r="F53" s="2">
        <f>D53*(400-AVERAGE(C52:C53))</f>
        <v>36232.13333333328</v>
      </c>
    </row>
    <row r="54" spans="1:6" x14ac:dyDescent="0.25">
      <c r="D54" s="2"/>
      <c r="E54" s="5">
        <f>SUM(E44:E53)</f>
        <v>12582.069563157485</v>
      </c>
      <c r="F54" s="5">
        <f>SUM(F44:F53)</f>
        <v>70564.255501485866</v>
      </c>
    </row>
    <row r="55" spans="1:6" x14ac:dyDescent="0.25">
      <c r="D55" s="2"/>
      <c r="E55" s="4">
        <f>E54/SUM(E54:F54)</f>
        <v>0.15132442177541061</v>
      </c>
      <c r="F55" s="4">
        <f>F54/SUM(E54:F54)</f>
        <v>0.8486755782245895</v>
      </c>
    </row>
    <row r="57" spans="1:6" x14ac:dyDescent="0.25">
      <c r="A57" s="1" t="s">
        <v>15</v>
      </c>
      <c r="B57" s="1" t="s">
        <v>16</v>
      </c>
      <c r="C57" s="1" t="s">
        <v>17</v>
      </c>
      <c r="D57" s="1" t="s">
        <v>18</v>
      </c>
      <c r="E57" s="1" t="s">
        <v>0</v>
      </c>
      <c r="F57" s="1" t="s">
        <v>1</v>
      </c>
    </row>
    <row r="58" spans="1:6" x14ac:dyDescent="0.25">
      <c r="A58">
        <v>1650</v>
      </c>
      <c r="B58">
        <v>240</v>
      </c>
      <c r="C58">
        <v>5</v>
      </c>
      <c r="D58" s="2">
        <v>16.855687830687799</v>
      </c>
      <c r="E58" s="2">
        <f>D58*(AVERAGE(C58:C59)-0)</f>
        <v>716.36673280423145</v>
      </c>
      <c r="F58" s="2"/>
    </row>
    <row r="59" spans="1:6" x14ac:dyDescent="0.25">
      <c r="A59">
        <v>1650</v>
      </c>
      <c r="B59">
        <v>240</v>
      </c>
      <c r="C59">
        <v>80</v>
      </c>
      <c r="D59" s="2">
        <v>58.994363021420497</v>
      </c>
      <c r="E59" s="2">
        <f>D59*(100-AVERAGE(C58:C59))</f>
        <v>3392.1758737316786</v>
      </c>
      <c r="F59" s="2">
        <f>D59*(AVERAGE(C59:C60)-100)</f>
        <v>884.91544532130752</v>
      </c>
    </row>
    <row r="60" spans="1:6" x14ac:dyDescent="0.25">
      <c r="A60">
        <v>1650</v>
      </c>
      <c r="B60">
        <v>240</v>
      </c>
      <c r="C60">
        <v>150</v>
      </c>
      <c r="D60" s="2">
        <v>189.57074663402699</v>
      </c>
      <c r="E60" s="2"/>
      <c r="F60" s="2">
        <f t="shared" ref="F60:F66" si="4">D60*(AVERAGE(C60:C61)-AVERAGE(C59:C60))</f>
        <v>8530.6835985312136</v>
      </c>
    </row>
    <row r="61" spans="1:6" x14ac:dyDescent="0.25">
      <c r="A61">
        <v>1650</v>
      </c>
      <c r="B61">
        <v>240</v>
      </c>
      <c r="C61">
        <v>170</v>
      </c>
      <c r="D61" s="2">
        <v>231.16719101123599</v>
      </c>
      <c r="E61" s="2"/>
      <c r="F61" s="2">
        <f t="shared" si="4"/>
        <v>4623.3438202247198</v>
      </c>
    </row>
    <row r="62" spans="1:6" x14ac:dyDescent="0.25">
      <c r="A62">
        <v>1650</v>
      </c>
      <c r="B62">
        <v>240</v>
      </c>
      <c r="C62">
        <v>190</v>
      </c>
      <c r="D62" s="2">
        <v>264.79265536723199</v>
      </c>
      <c r="E62" s="2"/>
      <c r="F62" s="2">
        <f t="shared" si="4"/>
        <v>5295.8531073446393</v>
      </c>
    </row>
    <row r="63" spans="1:6" x14ac:dyDescent="0.25">
      <c r="A63">
        <v>1650</v>
      </c>
      <c r="B63">
        <v>240</v>
      </c>
      <c r="C63">
        <v>210</v>
      </c>
      <c r="D63" s="2">
        <v>289.59284116331099</v>
      </c>
      <c r="E63" s="2"/>
      <c r="F63" s="2">
        <f t="shared" si="4"/>
        <v>5791.8568232662201</v>
      </c>
    </row>
    <row r="64" spans="1:6" x14ac:dyDescent="0.25">
      <c r="A64">
        <v>1650</v>
      </c>
      <c r="B64">
        <v>240</v>
      </c>
      <c r="C64">
        <v>230</v>
      </c>
      <c r="D64" s="2">
        <v>301.47449664429502</v>
      </c>
      <c r="E64" s="2"/>
      <c r="F64" s="2">
        <f t="shared" si="4"/>
        <v>6029.4899328859001</v>
      </c>
    </row>
    <row r="65" spans="1:6" x14ac:dyDescent="0.25">
      <c r="A65">
        <v>1650</v>
      </c>
      <c r="B65">
        <v>240</v>
      </c>
      <c r="C65">
        <v>250</v>
      </c>
      <c r="D65" s="2">
        <v>305.01613272311204</v>
      </c>
      <c r="E65" s="2"/>
      <c r="F65" s="2">
        <f t="shared" si="4"/>
        <v>12200.645308924482</v>
      </c>
    </row>
    <row r="66" spans="1:6" x14ac:dyDescent="0.25">
      <c r="A66">
        <v>1650</v>
      </c>
      <c r="B66">
        <v>240</v>
      </c>
      <c r="C66">
        <v>310</v>
      </c>
      <c r="D66" s="2">
        <v>302.23599999999999</v>
      </c>
      <c r="E66" s="2"/>
      <c r="F66" s="2">
        <f t="shared" si="4"/>
        <v>9067.08</v>
      </c>
    </row>
    <row r="67" spans="1:6" x14ac:dyDescent="0.25">
      <c r="D67" s="2"/>
      <c r="E67" s="2"/>
      <c r="F67" s="2"/>
    </row>
    <row r="68" spans="1:6" x14ac:dyDescent="0.25">
      <c r="D68" s="2"/>
      <c r="E68" s="5">
        <f>SUM(E58:E67)</f>
        <v>4108.5426065359097</v>
      </c>
      <c r="F68" s="5">
        <f>SUM(F58:F67)</f>
        <v>52423.86803649849</v>
      </c>
    </row>
    <row r="69" spans="1:6" x14ac:dyDescent="0.25">
      <c r="D69" s="2"/>
      <c r="E69" s="4">
        <f>E68/SUM(E68:F68)</f>
        <v>7.2675878488159623E-2</v>
      </c>
      <c r="F69" s="4">
        <f>F68/SUM(E68:F68)</f>
        <v>0.9273241215118404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83"/>
  <sheetViews>
    <sheetView workbookViewId="0"/>
  </sheetViews>
  <sheetFormatPr defaultRowHeight="15" x14ac:dyDescent="0.25"/>
  <sheetData>
    <row r="1" spans="1:6" x14ac:dyDescent="0.25">
      <c r="A1" s="1" t="s">
        <v>15</v>
      </c>
      <c r="B1" s="1" t="s">
        <v>16</v>
      </c>
      <c r="C1" s="1" t="s">
        <v>17</v>
      </c>
      <c r="D1" s="1" t="s">
        <v>18</v>
      </c>
      <c r="E1" s="1" t="s">
        <v>0</v>
      </c>
      <c r="F1" s="1" t="s">
        <v>1</v>
      </c>
    </row>
    <row r="2" spans="1:6" x14ac:dyDescent="0.25">
      <c r="A2">
        <v>1150</v>
      </c>
      <c r="B2">
        <v>240</v>
      </c>
      <c r="C2">
        <v>5</v>
      </c>
      <c r="D2" s="2">
        <v>34.043999999999997</v>
      </c>
      <c r="E2" s="2">
        <f>D2*(AVERAGE(C2:C3)-0)</f>
        <v>595.77</v>
      </c>
      <c r="F2" s="2"/>
    </row>
    <row r="3" spans="1:6" x14ac:dyDescent="0.25">
      <c r="A3">
        <v>1150</v>
      </c>
      <c r="B3">
        <v>240</v>
      </c>
      <c r="C3">
        <v>30</v>
      </c>
      <c r="D3" s="2">
        <v>29.718181818181801</v>
      </c>
      <c r="E3" s="2">
        <f>D3*(AVERAGE(C3:C4)-AVERAGE(C2:C3))</f>
        <v>1114.4318181818176</v>
      </c>
      <c r="F3" s="2"/>
    </row>
    <row r="4" spans="1:6" x14ac:dyDescent="0.25">
      <c r="A4">
        <v>1150</v>
      </c>
      <c r="B4">
        <v>240</v>
      </c>
      <c r="C4">
        <v>80</v>
      </c>
      <c r="D4" s="2">
        <v>42.865940902021798</v>
      </c>
      <c r="E4" s="2">
        <f t="shared" ref="E4" si="0">D4*(AVERAGE(C4:C5)-AVERAGE(C3:C4))</f>
        <v>2571.9564541213081</v>
      </c>
      <c r="F4" s="2"/>
    </row>
    <row r="5" spans="1:6" x14ac:dyDescent="0.25">
      <c r="A5">
        <v>1150</v>
      </c>
      <c r="B5">
        <v>240</v>
      </c>
      <c r="C5">
        <v>150</v>
      </c>
      <c r="D5" s="2">
        <v>215.15792682926798</v>
      </c>
      <c r="E5" s="2">
        <f>D5*(160-AVERAGE(C4:C5))</f>
        <v>9682.1067073170598</v>
      </c>
      <c r="F5" s="2">
        <f>D5*(AVERAGE(C5:C6)-160)</f>
        <v>0</v>
      </c>
    </row>
    <row r="6" spans="1:6" x14ac:dyDescent="0.25">
      <c r="A6">
        <v>1150</v>
      </c>
      <c r="B6">
        <v>240</v>
      </c>
      <c r="C6">
        <v>170</v>
      </c>
      <c r="D6" s="2">
        <v>251.597734994338</v>
      </c>
      <c r="E6" s="2"/>
      <c r="F6" s="2">
        <f>D6*(AVERAGE(C6:C7)-AVERAGE(C5:C6))</f>
        <v>5031.95469988676</v>
      </c>
    </row>
    <row r="7" spans="1:6" x14ac:dyDescent="0.25">
      <c r="A7">
        <v>1150</v>
      </c>
      <c r="B7">
        <v>240</v>
      </c>
      <c r="C7">
        <v>190</v>
      </c>
      <c r="D7" s="2">
        <v>275.81192350956098</v>
      </c>
      <c r="E7" s="2"/>
      <c r="F7" s="2">
        <f>D7*(AVERAGE(C7:C8)-AVERAGE(C6:C7))</f>
        <v>5516.2384701912197</v>
      </c>
    </row>
    <row r="8" spans="1:6" x14ac:dyDescent="0.25">
      <c r="A8">
        <v>1150</v>
      </c>
      <c r="B8">
        <v>240</v>
      </c>
      <c r="C8">
        <v>210</v>
      </c>
      <c r="D8" s="2">
        <v>291.39220489977703</v>
      </c>
      <c r="E8" s="2"/>
      <c r="F8" s="2">
        <f>D8*(AVERAGE(C8:C9)-AVERAGE(C7:C8))</f>
        <v>5827.8440979955403</v>
      </c>
    </row>
    <row r="9" spans="1:6" x14ac:dyDescent="0.25">
      <c r="A9">
        <v>1150</v>
      </c>
      <c r="B9">
        <v>240</v>
      </c>
      <c r="C9">
        <v>230</v>
      </c>
      <c r="D9" s="2">
        <v>293.143381535039</v>
      </c>
      <c r="E9" s="2"/>
      <c r="F9" s="2">
        <f>D9*(AVERAGE(C9:C10)-AVERAGE(C8:C9))</f>
        <v>5862.86763070078</v>
      </c>
    </row>
    <row r="10" spans="1:6" x14ac:dyDescent="0.25">
      <c r="A10">
        <v>1150</v>
      </c>
      <c r="B10">
        <v>240</v>
      </c>
      <c r="C10">
        <v>250</v>
      </c>
      <c r="D10" s="2">
        <v>292.34922222222201</v>
      </c>
      <c r="E10" s="2"/>
      <c r="F10" s="2">
        <f>D10*(AVERAGE(C10:C11)-AVERAGE(C9:C10))</f>
        <v>11693.968888888881</v>
      </c>
    </row>
    <row r="11" spans="1:6" x14ac:dyDescent="0.25">
      <c r="A11">
        <v>1150</v>
      </c>
      <c r="B11">
        <v>240</v>
      </c>
      <c r="C11">
        <v>310</v>
      </c>
      <c r="D11" s="2">
        <v>286.058777777778</v>
      </c>
      <c r="E11" s="2"/>
      <c r="F11" s="2">
        <f>D11*(400-AVERAGE(C10:C11))</f>
        <v>34327.053333333359</v>
      </c>
    </row>
    <row r="12" spans="1:6" x14ac:dyDescent="0.25">
      <c r="D12" s="2"/>
      <c r="E12" s="5">
        <f>SUM(E2:E11)</f>
        <v>13964.264979620186</v>
      </c>
      <c r="F12" s="5">
        <f>SUM(F2:F11)</f>
        <v>68259.927120996537</v>
      </c>
    </row>
    <row r="13" spans="1:6" x14ac:dyDescent="0.25">
      <c r="D13" s="2"/>
      <c r="E13" s="4">
        <f>E12/SUM(E12:F12)</f>
        <v>0.16983158633571355</v>
      </c>
      <c r="F13" s="4">
        <f>F12/SUM(E12:F12)</f>
        <v>0.8301684136642864</v>
      </c>
    </row>
    <row r="15" spans="1:6" x14ac:dyDescent="0.25">
      <c r="A15" s="1" t="s">
        <v>15</v>
      </c>
      <c r="B15" s="1" t="s">
        <v>16</v>
      </c>
      <c r="C15" s="1" t="s">
        <v>17</v>
      </c>
      <c r="D15" s="1" t="s">
        <v>18</v>
      </c>
      <c r="E15" s="1" t="s">
        <v>0</v>
      </c>
      <c r="F15" s="1" t="s">
        <v>1</v>
      </c>
    </row>
    <row r="16" spans="1:6" x14ac:dyDescent="0.25">
      <c r="A16">
        <v>1250</v>
      </c>
      <c r="B16">
        <v>240</v>
      </c>
      <c r="C16">
        <v>5</v>
      </c>
      <c r="D16" s="2">
        <v>30.741600901916598</v>
      </c>
      <c r="E16" s="2">
        <f>D16*(AVERAGE(C16:C17)-0)</f>
        <v>537.97801578354051</v>
      </c>
      <c r="F16" s="2"/>
    </row>
    <row r="17" spans="1:6" x14ac:dyDescent="0.25">
      <c r="A17">
        <v>1250</v>
      </c>
      <c r="B17">
        <v>240</v>
      </c>
      <c r="C17">
        <v>30</v>
      </c>
      <c r="D17" s="2">
        <v>33.298993963782699</v>
      </c>
      <c r="E17" s="2">
        <f>D17*(AVERAGE(C17:C18)-AVERAGE(C16:C17))</f>
        <v>1248.7122736418512</v>
      </c>
      <c r="F17" s="2"/>
    </row>
    <row r="18" spans="1:6" x14ac:dyDescent="0.25">
      <c r="A18">
        <v>1250</v>
      </c>
      <c r="B18">
        <v>240</v>
      </c>
      <c r="C18">
        <v>80</v>
      </c>
      <c r="D18" s="2">
        <v>47.618064516128996</v>
      </c>
      <c r="E18" s="2">
        <f t="shared" ref="E18" si="1">D18*(AVERAGE(C18:C19)-AVERAGE(C17:C18))</f>
        <v>2857.0838709677396</v>
      </c>
      <c r="F18" s="2"/>
    </row>
    <row r="19" spans="1:6" x14ac:dyDescent="0.25">
      <c r="A19">
        <v>1250</v>
      </c>
      <c r="B19">
        <v>240</v>
      </c>
      <c r="C19">
        <v>150</v>
      </c>
      <c r="D19" s="2">
        <v>175.639473684211</v>
      </c>
      <c r="E19" s="2">
        <f>D19*(160-AVERAGE(C18:C19))</f>
        <v>7903.7763157894951</v>
      </c>
      <c r="F19" s="2">
        <f>D19*(AVERAGE(C19:C20)-160)</f>
        <v>0</v>
      </c>
    </row>
    <row r="20" spans="1:6" x14ac:dyDescent="0.25">
      <c r="A20">
        <v>1250</v>
      </c>
      <c r="B20">
        <v>240</v>
      </c>
      <c r="C20">
        <v>170</v>
      </c>
      <c r="D20" s="2">
        <v>239.38463302752297</v>
      </c>
      <c r="E20" s="2"/>
      <c r="F20" s="2">
        <f>D20*(AVERAGE(C20:C21)-AVERAGE(C19:C20))</f>
        <v>4787.6926605504595</v>
      </c>
    </row>
    <row r="21" spans="1:6" x14ac:dyDescent="0.25">
      <c r="A21">
        <v>1250</v>
      </c>
      <c r="B21">
        <v>240</v>
      </c>
      <c r="C21">
        <v>190</v>
      </c>
      <c r="D21" s="2">
        <v>273.49213286713297</v>
      </c>
      <c r="E21" s="2"/>
      <c r="F21" s="2">
        <f>D21*(AVERAGE(C21:C22)-AVERAGE(C20:C21))</f>
        <v>5469.8426573426595</v>
      </c>
    </row>
    <row r="22" spans="1:6" x14ac:dyDescent="0.25">
      <c r="A22">
        <v>1250</v>
      </c>
      <c r="B22">
        <v>240</v>
      </c>
      <c r="C22">
        <v>210</v>
      </c>
      <c r="D22" s="2">
        <v>287.23368146214102</v>
      </c>
      <c r="E22" s="2"/>
      <c r="F22" s="2">
        <f>D22*(AVERAGE(C22:C23)-AVERAGE(C21:C22))</f>
        <v>5744.6736292428204</v>
      </c>
    </row>
    <row r="23" spans="1:6" x14ac:dyDescent="0.25">
      <c r="A23">
        <v>1250</v>
      </c>
      <c r="B23">
        <v>240</v>
      </c>
      <c r="C23">
        <v>230</v>
      </c>
      <c r="D23" s="2">
        <v>289.60988372093004</v>
      </c>
      <c r="E23" s="2"/>
      <c r="F23" s="2">
        <f>D23*(AVERAGE(C23:C24)-AVERAGE(C22:C23))</f>
        <v>5792.1976744186013</v>
      </c>
    </row>
    <row r="24" spans="1:6" x14ac:dyDescent="0.25">
      <c r="A24">
        <v>1250</v>
      </c>
      <c r="B24">
        <v>240</v>
      </c>
      <c r="C24">
        <v>250</v>
      </c>
      <c r="D24" s="2">
        <v>286.22296211251398</v>
      </c>
      <c r="E24" s="2"/>
      <c r="F24" s="2">
        <f>D24*(AVERAGE(C24:C25)-AVERAGE(C23:C24))</f>
        <v>11448.918484500558</v>
      </c>
    </row>
    <row r="25" spans="1:6" x14ac:dyDescent="0.25">
      <c r="A25">
        <v>1250</v>
      </c>
      <c r="B25">
        <v>240</v>
      </c>
      <c r="C25">
        <v>310</v>
      </c>
      <c r="D25" s="2">
        <v>286.01937639198201</v>
      </c>
      <c r="E25" s="2"/>
      <c r="F25" s="2">
        <f>D25*(400-AVERAGE(C24:C25))</f>
        <v>34322.325167037838</v>
      </c>
    </row>
    <row r="26" spans="1:6" x14ac:dyDescent="0.25">
      <c r="D26" s="2"/>
      <c r="E26" s="5">
        <f>SUM(E16:E25)</f>
        <v>12547.550476182627</v>
      </c>
      <c r="F26" s="5">
        <f>SUM(F16:F25)</f>
        <v>67565.650273092935</v>
      </c>
    </row>
    <row r="27" spans="1:6" x14ac:dyDescent="0.25">
      <c r="D27" s="2"/>
      <c r="E27" s="4">
        <f>E26/SUM(E26:F26)</f>
        <v>0.15662275828239317</v>
      </c>
      <c r="F27" s="4">
        <f>F26/SUM(E26:F26)</f>
        <v>0.84337724171760675</v>
      </c>
    </row>
    <row r="29" spans="1:6" x14ac:dyDescent="0.25">
      <c r="A29" s="1" t="s">
        <v>15</v>
      </c>
      <c r="B29" s="1" t="s">
        <v>16</v>
      </c>
      <c r="C29" s="1" t="s">
        <v>17</v>
      </c>
      <c r="D29" s="1" t="s">
        <v>18</v>
      </c>
      <c r="E29" s="1" t="s">
        <v>0</v>
      </c>
      <c r="F29" s="1" t="s">
        <v>1</v>
      </c>
    </row>
    <row r="30" spans="1:6" x14ac:dyDescent="0.25">
      <c r="A30">
        <v>1350</v>
      </c>
      <c r="B30">
        <v>240</v>
      </c>
      <c r="C30">
        <v>5</v>
      </c>
      <c r="D30" s="2">
        <v>27.1752463054187</v>
      </c>
      <c r="E30" s="2">
        <f>D30*(AVERAGE(C30:C31)-0)</f>
        <v>475.56681034482722</v>
      </c>
      <c r="F30" s="2"/>
    </row>
    <row r="31" spans="1:6" x14ac:dyDescent="0.25">
      <c r="A31">
        <v>1350</v>
      </c>
      <c r="B31">
        <v>240</v>
      </c>
      <c r="C31">
        <v>30</v>
      </c>
      <c r="D31" s="2">
        <v>35.814902506963804</v>
      </c>
      <c r="E31" s="2">
        <f>D31*(AVERAGE(C31:C32)-AVERAGE(C30:C31))</f>
        <v>1343.0588440111426</v>
      </c>
      <c r="F31" s="2"/>
    </row>
    <row r="32" spans="1:6" x14ac:dyDescent="0.25">
      <c r="A32">
        <v>1350</v>
      </c>
      <c r="B32">
        <v>240</v>
      </c>
      <c r="C32">
        <v>80</v>
      </c>
      <c r="D32" s="2">
        <v>54.714999999999996</v>
      </c>
      <c r="E32" s="2">
        <f t="shared" ref="E32" si="2">D32*(AVERAGE(C32:C33)-AVERAGE(C31:C32))</f>
        <v>3282.8999999999996</v>
      </c>
      <c r="F32" s="2"/>
    </row>
    <row r="33" spans="1:6" x14ac:dyDescent="0.25">
      <c r="A33">
        <v>1350</v>
      </c>
      <c r="B33">
        <v>240</v>
      </c>
      <c r="C33">
        <v>150</v>
      </c>
      <c r="D33" s="2">
        <v>187.80112923463</v>
      </c>
      <c r="E33" s="2">
        <f>D33*(160-AVERAGE(C32:C33))</f>
        <v>8451.0508155583502</v>
      </c>
      <c r="F33" s="2">
        <f>D33*(AVERAGE(C33:C34)-160)</f>
        <v>0</v>
      </c>
    </row>
    <row r="34" spans="1:6" x14ac:dyDescent="0.25">
      <c r="A34">
        <v>1350</v>
      </c>
      <c r="B34">
        <v>240</v>
      </c>
      <c r="C34">
        <v>170</v>
      </c>
      <c r="D34" s="2">
        <v>233.42468827930202</v>
      </c>
      <c r="E34" s="2"/>
      <c r="F34" s="2">
        <f>D34*(AVERAGE(C34:C35)-AVERAGE(C33:C34))</f>
        <v>4668.4937655860404</v>
      </c>
    </row>
    <row r="35" spans="1:6" x14ac:dyDescent="0.25">
      <c r="A35">
        <v>1350</v>
      </c>
      <c r="B35">
        <v>240</v>
      </c>
      <c r="C35">
        <v>190</v>
      </c>
      <c r="D35" s="2">
        <v>265.21181923522602</v>
      </c>
      <c r="E35" s="2"/>
      <c r="F35" s="2">
        <f>D35*(AVERAGE(C35:C36)-AVERAGE(C34:C35))</f>
        <v>5304.2363847045199</v>
      </c>
    </row>
    <row r="36" spans="1:6" x14ac:dyDescent="0.25">
      <c r="A36">
        <v>1350</v>
      </c>
      <c r="B36">
        <v>240</v>
      </c>
      <c r="C36">
        <v>210</v>
      </c>
      <c r="D36" s="2">
        <v>288.15415730337099</v>
      </c>
      <c r="E36" s="2"/>
      <c r="F36" s="2">
        <f>D36*(AVERAGE(C36:C37)-AVERAGE(C35:C36))</f>
        <v>5763.0831460674199</v>
      </c>
    </row>
    <row r="37" spans="1:6" x14ac:dyDescent="0.25">
      <c r="A37">
        <v>1350</v>
      </c>
      <c r="B37">
        <v>240</v>
      </c>
      <c r="C37">
        <v>230</v>
      </c>
      <c r="D37" s="2">
        <v>298.48312849161999</v>
      </c>
      <c r="E37" s="2"/>
      <c r="F37" s="2">
        <f>D37*(AVERAGE(C37:C38)-AVERAGE(C36:C37))</f>
        <v>5969.6625698323996</v>
      </c>
    </row>
    <row r="38" spans="1:6" x14ac:dyDescent="0.25">
      <c r="A38">
        <v>1350</v>
      </c>
      <c r="B38">
        <v>240</v>
      </c>
      <c r="C38">
        <v>250</v>
      </c>
      <c r="D38" s="2">
        <v>299.21870824053497</v>
      </c>
      <c r="E38" s="2"/>
      <c r="F38" s="2">
        <f>D38*(AVERAGE(C38:C39)-AVERAGE(C37:C38))</f>
        <v>11968.748329621398</v>
      </c>
    </row>
    <row r="39" spans="1:6" x14ac:dyDescent="0.25">
      <c r="A39">
        <v>1350</v>
      </c>
      <c r="B39">
        <v>240</v>
      </c>
      <c r="C39">
        <v>310</v>
      </c>
      <c r="D39" s="2">
        <v>294.36513966480402</v>
      </c>
      <c r="E39" s="2"/>
      <c r="F39" s="2">
        <f>D39*(400-AVERAGE(C38:C39))</f>
        <v>35323.816759776484</v>
      </c>
    </row>
    <row r="40" spans="1:6" x14ac:dyDescent="0.25">
      <c r="D40" s="2"/>
      <c r="E40" s="5">
        <f>SUM(E30:E39)</f>
        <v>13552.57646991432</v>
      </c>
      <c r="F40" s="5">
        <f>SUM(F30:F39)</f>
        <v>68998.040955588265</v>
      </c>
    </row>
    <row r="41" spans="1:6" x14ac:dyDescent="0.25">
      <c r="D41" s="2"/>
      <c r="E41" s="4">
        <f>E40/SUM(E40:F40)</f>
        <v>0.16417292677604475</v>
      </c>
      <c r="F41" s="4">
        <f>F40/SUM(E40:F40)</f>
        <v>0.83582707322395522</v>
      </c>
    </row>
    <row r="43" spans="1:6" x14ac:dyDescent="0.25">
      <c r="A43" s="1" t="s">
        <v>15</v>
      </c>
      <c r="B43" s="1" t="s">
        <v>16</v>
      </c>
      <c r="C43" s="1" t="s">
        <v>17</v>
      </c>
      <c r="D43" s="1" t="s">
        <v>18</v>
      </c>
      <c r="E43" s="1" t="s">
        <v>0</v>
      </c>
      <c r="F43" s="1" t="s">
        <v>1</v>
      </c>
    </row>
    <row r="44" spans="1:6" x14ac:dyDescent="0.25">
      <c r="A44">
        <v>1450</v>
      </c>
      <c r="B44">
        <v>240</v>
      </c>
      <c r="C44">
        <v>5</v>
      </c>
      <c r="D44" s="2">
        <v>26.520945083014102</v>
      </c>
      <c r="E44" s="2">
        <f>D44*(AVERAGE(C44:C45)-0)</f>
        <v>464.11653895274679</v>
      </c>
      <c r="F44" s="2"/>
    </row>
    <row r="45" spans="1:6" x14ac:dyDescent="0.25">
      <c r="A45">
        <v>1450</v>
      </c>
      <c r="B45">
        <v>240</v>
      </c>
      <c r="C45">
        <v>30</v>
      </c>
      <c r="D45" s="2">
        <v>39.272031963470297</v>
      </c>
      <c r="E45" s="2">
        <f>D45*(AVERAGE(C45:C46)-AVERAGE(C44:C45))</f>
        <v>1472.7011986301361</v>
      </c>
      <c r="F45" s="2"/>
    </row>
    <row r="46" spans="1:6" x14ac:dyDescent="0.25">
      <c r="A46">
        <v>1450</v>
      </c>
      <c r="B46">
        <v>240</v>
      </c>
      <c r="C46">
        <v>80</v>
      </c>
      <c r="D46" s="2">
        <v>56.763394919168604</v>
      </c>
      <c r="E46" s="2">
        <f t="shared" ref="E46" si="3">D46*(AVERAGE(C46:C47)-AVERAGE(C45:C46))</f>
        <v>3405.8036951501163</v>
      </c>
      <c r="F46" s="2"/>
    </row>
    <row r="47" spans="1:6" x14ac:dyDescent="0.25">
      <c r="A47">
        <v>1450</v>
      </c>
      <c r="B47">
        <v>240</v>
      </c>
      <c r="C47">
        <v>150</v>
      </c>
      <c r="D47" s="2">
        <v>201.676143386897</v>
      </c>
      <c r="E47" s="2">
        <f>D47*(160-AVERAGE(C46:C47))</f>
        <v>9075.4264524103655</v>
      </c>
      <c r="F47" s="2">
        <f>D47*(AVERAGE(C47:C48)-160)</f>
        <v>0</v>
      </c>
    </row>
    <row r="48" spans="1:6" x14ac:dyDescent="0.25">
      <c r="A48">
        <v>1450</v>
      </c>
      <c r="B48">
        <v>240</v>
      </c>
      <c r="C48">
        <v>170</v>
      </c>
      <c r="D48" s="2">
        <v>237.960147601476</v>
      </c>
      <c r="E48" s="2"/>
      <c r="F48" s="2">
        <f>D48*(AVERAGE(C48:C49)-AVERAGE(C47:C48))</f>
        <v>4759.20295202952</v>
      </c>
    </row>
    <row r="49" spans="1:6" x14ac:dyDescent="0.25">
      <c r="A49">
        <v>1450</v>
      </c>
      <c r="B49">
        <v>240</v>
      </c>
      <c r="C49">
        <v>190</v>
      </c>
      <c r="D49" s="2">
        <v>266.926193247963</v>
      </c>
      <c r="E49" s="2"/>
      <c r="F49" s="2">
        <f>D49*(AVERAGE(C49:C50)-AVERAGE(C48:C49))</f>
        <v>5338.5238649592602</v>
      </c>
    </row>
    <row r="50" spans="1:6" x14ac:dyDescent="0.25">
      <c r="A50">
        <v>1450</v>
      </c>
      <c r="B50">
        <v>240</v>
      </c>
      <c r="C50">
        <v>210</v>
      </c>
      <c r="D50" s="2">
        <v>290.81930022573403</v>
      </c>
      <c r="E50" s="2"/>
      <c r="F50" s="2">
        <f>D50*(AVERAGE(C50:C51)-AVERAGE(C49:C50))</f>
        <v>5816.3860045146803</v>
      </c>
    </row>
    <row r="51" spans="1:6" x14ac:dyDescent="0.25">
      <c r="A51">
        <v>1450</v>
      </c>
      <c r="B51">
        <v>240</v>
      </c>
      <c r="C51">
        <v>230</v>
      </c>
      <c r="D51" s="2">
        <v>299.16550169109399</v>
      </c>
      <c r="E51" s="2"/>
      <c r="F51" s="2">
        <f>D51*(AVERAGE(C51:C52)-AVERAGE(C50:C51))</f>
        <v>5983.3100338218801</v>
      </c>
    </row>
    <row r="52" spans="1:6" x14ac:dyDescent="0.25">
      <c r="A52">
        <v>1450</v>
      </c>
      <c r="B52">
        <v>240</v>
      </c>
      <c r="C52">
        <v>250</v>
      </c>
      <c r="D52" s="2">
        <v>299.34136008918597</v>
      </c>
      <c r="E52" s="2"/>
      <c r="F52" s="2">
        <f>D52*(AVERAGE(C52:C53)-AVERAGE(C51:C52))</f>
        <v>11973.654403567438</v>
      </c>
    </row>
    <row r="53" spans="1:6" x14ac:dyDescent="0.25">
      <c r="A53">
        <v>1450</v>
      </c>
      <c r="B53">
        <v>240</v>
      </c>
      <c r="C53">
        <v>310</v>
      </c>
      <c r="D53" s="2">
        <v>295.645016797312</v>
      </c>
      <c r="E53" s="2"/>
      <c r="F53" s="2">
        <f>D53*(400-AVERAGE(C52:C53))</f>
        <v>35477.402015677442</v>
      </c>
    </row>
    <row r="54" spans="1:6" x14ac:dyDescent="0.25">
      <c r="D54" s="2"/>
      <c r="E54" s="5">
        <f>SUM(E44:E53)</f>
        <v>14418.047885143365</v>
      </c>
      <c r="F54" s="5">
        <f>SUM(F44:F53)</f>
        <v>69348.479274570214</v>
      </c>
    </row>
    <row r="55" spans="1:6" x14ac:dyDescent="0.25">
      <c r="D55" s="2"/>
      <c r="E55" s="4">
        <f>E54/SUM(E54:F54)</f>
        <v>0.17212182925589323</v>
      </c>
      <c r="F55" s="4">
        <f>F54/SUM(E54:F54)</f>
        <v>0.82787817074410663</v>
      </c>
    </row>
    <row r="57" spans="1:6" x14ac:dyDescent="0.25">
      <c r="A57" s="1" t="s">
        <v>15</v>
      </c>
      <c r="B57" s="1" t="s">
        <v>16</v>
      </c>
      <c r="C57" s="1" t="s">
        <v>17</v>
      </c>
      <c r="D57" s="1" t="s">
        <v>18</v>
      </c>
      <c r="E57" s="1" t="s">
        <v>0</v>
      </c>
      <c r="F57" s="1" t="s">
        <v>1</v>
      </c>
    </row>
    <row r="58" spans="1:6" x14ac:dyDescent="0.25">
      <c r="A58">
        <v>1550</v>
      </c>
      <c r="B58">
        <v>240</v>
      </c>
      <c r="C58">
        <v>5</v>
      </c>
      <c r="D58" s="2">
        <v>20.1809402795426</v>
      </c>
      <c r="E58" s="2">
        <f>D58*(AVERAGE(C58:C59)-0)</f>
        <v>353.1664548919955</v>
      </c>
      <c r="F58" s="2"/>
    </row>
    <row r="59" spans="1:6" x14ac:dyDescent="0.25">
      <c r="A59">
        <v>1550</v>
      </c>
      <c r="B59">
        <v>240</v>
      </c>
      <c r="C59">
        <v>30</v>
      </c>
      <c r="D59" s="2">
        <v>30.339097744360902</v>
      </c>
      <c r="E59" s="2">
        <f>D59*(AVERAGE(C59:C60)-AVERAGE(C58:C59))</f>
        <v>1137.7161654135339</v>
      </c>
      <c r="F59" s="2"/>
    </row>
    <row r="60" spans="1:6" x14ac:dyDescent="0.25">
      <c r="A60">
        <v>1550</v>
      </c>
      <c r="B60">
        <v>240</v>
      </c>
      <c r="C60">
        <v>80</v>
      </c>
      <c r="D60" s="2">
        <v>69.617874999999998</v>
      </c>
      <c r="E60" s="2">
        <f t="shared" ref="E60" si="4">D60*(AVERAGE(C60:C61)-AVERAGE(C59:C60))</f>
        <v>4177.0725000000002</v>
      </c>
      <c r="F60" s="2"/>
    </row>
    <row r="61" spans="1:6" x14ac:dyDescent="0.25">
      <c r="A61">
        <v>1550</v>
      </c>
      <c r="B61">
        <v>240</v>
      </c>
      <c r="C61">
        <v>150</v>
      </c>
      <c r="D61" s="2">
        <v>199.93982300885</v>
      </c>
      <c r="E61" s="2">
        <f>D61*(160-AVERAGE(C60:C61))</f>
        <v>8997.2920353982499</v>
      </c>
      <c r="F61" s="2">
        <f>D61*(AVERAGE(C61:C62)-160)</f>
        <v>0</v>
      </c>
    </row>
    <row r="62" spans="1:6" x14ac:dyDescent="0.25">
      <c r="A62">
        <v>1550</v>
      </c>
      <c r="B62">
        <v>240</v>
      </c>
      <c r="C62">
        <v>170</v>
      </c>
      <c r="D62" s="2">
        <v>233.20712401055397</v>
      </c>
      <c r="E62" s="2"/>
      <c r="F62" s="2">
        <f>D62*(AVERAGE(C62:C63)-AVERAGE(C61:C62))</f>
        <v>4664.1424802110796</v>
      </c>
    </row>
    <row r="63" spans="1:6" x14ac:dyDescent="0.25">
      <c r="A63">
        <v>1550</v>
      </c>
      <c r="B63">
        <v>240</v>
      </c>
      <c r="C63">
        <v>190</v>
      </c>
      <c r="D63" s="2">
        <v>264.112781065089</v>
      </c>
      <c r="E63" s="2"/>
      <c r="F63" s="2">
        <f>D63*(AVERAGE(C63:C64)-AVERAGE(C62:C63))</f>
        <v>5282.2556213017797</v>
      </c>
    </row>
    <row r="64" spans="1:6" x14ac:dyDescent="0.25">
      <c r="A64">
        <v>1550</v>
      </c>
      <c r="B64">
        <v>240</v>
      </c>
      <c r="C64">
        <v>210</v>
      </c>
      <c r="D64" s="2">
        <v>289.42357630979501</v>
      </c>
      <c r="E64" s="2"/>
      <c r="F64" s="2">
        <f>D64*(AVERAGE(C64:C65)-AVERAGE(C63:C64))</f>
        <v>5788.4715261959</v>
      </c>
    </row>
    <row r="65" spans="1:6" x14ac:dyDescent="0.25">
      <c r="A65">
        <v>1550</v>
      </c>
      <c r="B65">
        <v>240</v>
      </c>
      <c r="C65">
        <v>230</v>
      </c>
      <c r="D65" s="2">
        <v>299.25127020785197</v>
      </c>
      <c r="E65" s="2"/>
      <c r="F65" s="2">
        <f>D65*(AVERAGE(C65:C66)-AVERAGE(C64:C65))</f>
        <v>5985.0254041570397</v>
      </c>
    </row>
    <row r="66" spans="1:6" x14ac:dyDescent="0.25">
      <c r="A66">
        <v>1550</v>
      </c>
      <c r="B66">
        <v>240</v>
      </c>
      <c r="C66">
        <v>250</v>
      </c>
      <c r="D66" s="2">
        <v>300.06569506726498</v>
      </c>
      <c r="E66" s="2"/>
      <c r="F66" s="2">
        <f>D66*(AVERAGE(C66:C67)-AVERAGE(C65:C66))</f>
        <v>12002.6278026906</v>
      </c>
    </row>
    <row r="67" spans="1:6" x14ac:dyDescent="0.25">
      <c r="A67">
        <v>1550</v>
      </c>
      <c r="B67">
        <v>240</v>
      </c>
      <c r="C67">
        <v>310</v>
      </c>
      <c r="D67" s="2">
        <v>294.45388951522</v>
      </c>
      <c r="E67" s="2"/>
      <c r="F67" s="2">
        <f>D67*(400-AVERAGE(C66:C67))</f>
        <v>35334.4667418264</v>
      </c>
    </row>
    <row r="68" spans="1:6" x14ac:dyDescent="0.25">
      <c r="D68" s="2"/>
      <c r="E68" s="5">
        <f>SUM(E58:E67)</f>
        <v>14665.247155703779</v>
      </c>
      <c r="F68" s="5">
        <f>SUM(F58:F67)</f>
        <v>69056.989576382795</v>
      </c>
    </row>
    <row r="69" spans="1:6" x14ac:dyDescent="0.25">
      <c r="D69" s="2"/>
      <c r="E69" s="4">
        <f>E68/SUM(E68:F68)</f>
        <v>0.17516549638578061</v>
      </c>
      <c r="F69" s="4">
        <f>F68/SUM(E68:F68)</f>
        <v>0.82483450361421939</v>
      </c>
    </row>
    <row r="71" spans="1:6" x14ac:dyDescent="0.25">
      <c r="A71" s="1" t="s">
        <v>15</v>
      </c>
      <c r="B71" s="1" t="s">
        <v>16</v>
      </c>
      <c r="C71" s="1" t="s">
        <v>17</v>
      </c>
      <c r="D71" s="1" t="s">
        <v>18</v>
      </c>
      <c r="E71" s="1" t="s">
        <v>0</v>
      </c>
      <c r="F71" s="1" t="s">
        <v>1</v>
      </c>
    </row>
    <row r="72" spans="1:6" x14ac:dyDescent="0.25">
      <c r="A72">
        <v>1650</v>
      </c>
      <c r="B72">
        <v>240</v>
      </c>
      <c r="C72">
        <v>5</v>
      </c>
      <c r="D72" s="2">
        <v>36.4</v>
      </c>
      <c r="E72" s="2">
        <f>D72*(AVERAGE(C72:C73)-0)</f>
        <v>637</v>
      </c>
      <c r="F72" s="2"/>
    </row>
    <row r="73" spans="1:6" x14ac:dyDescent="0.25">
      <c r="A73">
        <v>1650</v>
      </c>
      <c r="B73">
        <v>240</v>
      </c>
      <c r="C73">
        <v>30</v>
      </c>
      <c r="D73" s="2">
        <v>32.979518072289196</v>
      </c>
      <c r="E73" s="2">
        <f>D73*(AVERAGE(C73:C74)-AVERAGE(C72:C73))</f>
        <v>1236.7319277108447</v>
      </c>
      <c r="F73" s="2"/>
    </row>
    <row r="74" spans="1:6" x14ac:dyDescent="0.25">
      <c r="A74">
        <v>1650</v>
      </c>
      <c r="B74">
        <v>240</v>
      </c>
      <c r="C74">
        <v>80</v>
      </c>
      <c r="D74" s="2">
        <v>77.704545454545496</v>
      </c>
      <c r="E74" s="2">
        <f>D74*(110-AVERAGE(C73:C74))</f>
        <v>4273.7500000000018</v>
      </c>
      <c r="F74" s="2">
        <f>D74*(AVERAGE(C74:C75)-110)</f>
        <v>388.52272727272748</v>
      </c>
    </row>
    <row r="75" spans="1:6" x14ac:dyDescent="0.25">
      <c r="A75">
        <v>1650</v>
      </c>
      <c r="B75">
        <v>240</v>
      </c>
      <c r="C75">
        <v>150</v>
      </c>
      <c r="D75" s="2">
        <v>197.65483271375498</v>
      </c>
      <c r="E75" s="2"/>
      <c r="F75" s="2">
        <f t="shared" ref="F75:F76" si="5">D75*(AVERAGE(C75:C76)-AVERAGE(C74:C75))</f>
        <v>8894.4674721189749</v>
      </c>
    </row>
    <row r="76" spans="1:6" x14ac:dyDescent="0.25">
      <c r="A76">
        <v>1650</v>
      </c>
      <c r="B76">
        <v>240</v>
      </c>
      <c r="C76">
        <v>170</v>
      </c>
      <c r="D76" s="2">
        <v>229.918897637795</v>
      </c>
      <c r="E76" s="2"/>
      <c r="F76" s="2">
        <f t="shared" si="5"/>
        <v>4598.3779527559</v>
      </c>
    </row>
    <row r="77" spans="1:6" x14ac:dyDescent="0.25">
      <c r="A77">
        <v>1650</v>
      </c>
      <c r="B77">
        <v>240</v>
      </c>
      <c r="C77">
        <v>190</v>
      </c>
      <c r="D77" s="2">
        <v>267.98638497652598</v>
      </c>
      <c r="E77" s="2"/>
      <c r="F77" s="2">
        <f>D77*(AVERAGE(C77:C78)-AVERAGE(C76:C77))</f>
        <v>5359.7276995305201</v>
      </c>
    </row>
    <row r="78" spans="1:6" x14ac:dyDescent="0.25">
      <c r="A78">
        <v>1650</v>
      </c>
      <c r="B78">
        <v>240</v>
      </c>
      <c r="C78">
        <v>210</v>
      </c>
      <c r="D78" s="2">
        <v>289.51983372921597</v>
      </c>
      <c r="E78" s="2"/>
      <c r="F78" s="2">
        <f>D78*(AVERAGE(C78:C79)-AVERAGE(C77:C78))</f>
        <v>5790.396674584319</v>
      </c>
    </row>
    <row r="79" spans="1:6" x14ac:dyDescent="0.25">
      <c r="A79">
        <v>1650</v>
      </c>
      <c r="B79">
        <v>240</v>
      </c>
      <c r="C79">
        <v>230</v>
      </c>
      <c r="D79" s="2">
        <v>296.28495887191497</v>
      </c>
      <c r="E79" s="2"/>
      <c r="F79" s="2">
        <f>D79*(AVERAGE(C79:C80)-AVERAGE(C78:C79))</f>
        <v>5925.6991774382996</v>
      </c>
    </row>
    <row r="80" spans="1:6" x14ac:dyDescent="0.25">
      <c r="A80">
        <v>1650</v>
      </c>
      <c r="B80">
        <v>240</v>
      </c>
      <c r="C80">
        <v>250</v>
      </c>
      <c r="D80" s="2">
        <v>299.73411488862797</v>
      </c>
      <c r="E80" s="2"/>
      <c r="F80" s="2">
        <f>D80*(AVERAGE(C80:C81)-AVERAGE(C79:C80))</f>
        <v>11989.364595545119</v>
      </c>
    </row>
    <row r="81" spans="1:6" x14ac:dyDescent="0.25">
      <c r="A81">
        <v>1650</v>
      </c>
      <c r="B81">
        <v>240</v>
      </c>
      <c r="C81">
        <v>310</v>
      </c>
      <c r="D81" s="2">
        <v>293.84949152542401</v>
      </c>
      <c r="E81" s="2"/>
      <c r="F81" s="2">
        <f>D81*(400-AVERAGE(C80:C81))</f>
        <v>35261.938983050881</v>
      </c>
    </row>
    <row r="82" spans="1:6" x14ac:dyDescent="0.25">
      <c r="D82" s="2"/>
      <c r="E82" s="5">
        <f>SUM(E72:E81)</f>
        <v>6147.4819277108463</v>
      </c>
      <c r="F82" s="5">
        <f>SUM(F72:F81)</f>
        <v>78208.495282296746</v>
      </c>
    </row>
    <row r="83" spans="1:6" x14ac:dyDescent="0.25">
      <c r="D83" s="2"/>
      <c r="E83" s="4">
        <f>E82/SUM(E82:F82)</f>
        <v>7.2875475230480033E-2</v>
      </c>
      <c r="F83" s="4">
        <f>F82/SUM(E82:F82)</f>
        <v>0.92712452476952001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111"/>
  <sheetViews>
    <sheetView workbookViewId="0"/>
  </sheetViews>
  <sheetFormatPr defaultRowHeight="15" x14ac:dyDescent="0.25"/>
  <sheetData>
    <row r="1" spans="1:6" x14ac:dyDescent="0.25">
      <c r="A1" s="1" t="s">
        <v>15</v>
      </c>
      <c r="B1" s="1" t="s">
        <v>16</v>
      </c>
      <c r="C1" s="1" t="s">
        <v>17</v>
      </c>
      <c r="D1" s="1" t="s">
        <v>18</v>
      </c>
      <c r="E1" s="1" t="s">
        <v>0</v>
      </c>
      <c r="F1" s="1" t="s">
        <v>1</v>
      </c>
    </row>
    <row r="2" spans="1:6" x14ac:dyDescent="0.25">
      <c r="A2">
        <v>950</v>
      </c>
      <c r="B2">
        <v>240</v>
      </c>
      <c r="C2">
        <v>5</v>
      </c>
      <c r="D2" s="2">
        <v>62.932935802324799</v>
      </c>
      <c r="E2" s="2">
        <f>D2*(AVERAGE(C2:C3)-0)</f>
        <v>1101.3263765406839</v>
      </c>
      <c r="F2" s="2"/>
    </row>
    <row r="3" spans="1:6" x14ac:dyDescent="0.25">
      <c r="A3">
        <v>950</v>
      </c>
      <c r="B3">
        <v>240</v>
      </c>
      <c r="C3">
        <v>30</v>
      </c>
      <c r="D3" s="2">
        <v>64.179483571470911</v>
      </c>
      <c r="E3" s="2">
        <f>D3*(AVERAGE(C3:C4)-AVERAGE(C2:C3))</f>
        <v>2406.730633930159</v>
      </c>
      <c r="F3" s="2"/>
    </row>
    <row r="4" spans="1:6" x14ac:dyDescent="0.25">
      <c r="A4">
        <v>950</v>
      </c>
      <c r="B4">
        <v>240</v>
      </c>
      <c r="C4">
        <v>80</v>
      </c>
      <c r="D4" s="2">
        <v>133.67390353199801</v>
      </c>
      <c r="E4" s="2">
        <f t="shared" ref="E4" si="0">D4*(AVERAGE(C4:C5)-AVERAGE(C3:C4))</f>
        <v>8020.4342119198809</v>
      </c>
      <c r="F4" s="2"/>
    </row>
    <row r="5" spans="1:6" x14ac:dyDescent="0.25">
      <c r="A5">
        <v>950</v>
      </c>
      <c r="B5">
        <v>240</v>
      </c>
      <c r="C5">
        <v>150</v>
      </c>
      <c r="D5" s="2">
        <v>244.54415915713099</v>
      </c>
      <c r="E5" s="2">
        <f>D5*(160-AVERAGE(C4:C5))</f>
        <v>11004.487162070895</v>
      </c>
      <c r="F5" s="2">
        <f>D5*(AVERAGE(C5:C6)-160)</f>
        <v>0</v>
      </c>
    </row>
    <row r="6" spans="1:6" x14ac:dyDescent="0.25">
      <c r="A6">
        <v>950</v>
      </c>
      <c r="B6">
        <v>240</v>
      </c>
      <c r="C6">
        <v>170</v>
      </c>
      <c r="D6" s="2">
        <v>269.38354679737398</v>
      </c>
      <c r="E6" s="2"/>
      <c r="F6" s="2">
        <f t="shared" ref="F6:F8" si="1">D6*(AVERAGE(C6:C7)-AVERAGE(C5:C6))</f>
        <v>5387.6709359474798</v>
      </c>
    </row>
    <row r="7" spans="1:6" x14ac:dyDescent="0.25">
      <c r="A7">
        <v>950</v>
      </c>
      <c r="B7">
        <v>240</v>
      </c>
      <c r="C7">
        <v>190</v>
      </c>
      <c r="D7" s="2">
        <v>284.952136053863</v>
      </c>
      <c r="E7" s="2"/>
      <c r="F7" s="2">
        <f t="shared" si="1"/>
        <v>5699.0427210772596</v>
      </c>
    </row>
    <row r="8" spans="1:6" x14ac:dyDescent="0.25">
      <c r="A8">
        <v>950</v>
      </c>
      <c r="B8">
        <v>240</v>
      </c>
      <c r="C8">
        <v>210</v>
      </c>
      <c r="D8" s="2">
        <v>288.24808642174099</v>
      </c>
      <c r="E8" s="2"/>
      <c r="F8" s="2">
        <f t="shared" si="1"/>
        <v>5764.9617284348196</v>
      </c>
    </row>
    <row r="9" spans="1:6" x14ac:dyDescent="0.25">
      <c r="A9">
        <v>950</v>
      </c>
      <c r="B9">
        <v>240</v>
      </c>
      <c r="C9">
        <v>230</v>
      </c>
      <c r="D9" s="2">
        <v>294.483232575312</v>
      </c>
      <c r="E9" s="2"/>
      <c r="F9" s="2">
        <f>D9*(AVERAGE(C9:C10)-AVERAGE(C8:C9))</f>
        <v>5889.6646515062403</v>
      </c>
    </row>
    <row r="10" spans="1:6" x14ac:dyDescent="0.25">
      <c r="A10">
        <v>950</v>
      </c>
      <c r="B10">
        <v>240</v>
      </c>
      <c r="C10">
        <v>250</v>
      </c>
      <c r="D10" s="2">
        <v>294.66323354794599</v>
      </c>
      <c r="E10" s="2"/>
      <c r="F10" s="2">
        <f>D10*(AVERAGE(C10:C11)-AVERAGE(C9:C10))</f>
        <v>11786.52934191784</v>
      </c>
    </row>
    <row r="11" spans="1:6" x14ac:dyDescent="0.25">
      <c r="A11">
        <v>950</v>
      </c>
      <c r="B11">
        <v>240</v>
      </c>
      <c r="C11">
        <v>310</v>
      </c>
      <c r="D11" s="2">
        <v>289.09206666607201</v>
      </c>
      <c r="E11" s="2"/>
      <c r="F11" s="2">
        <f>D11*(400-AVERAGE(C10:C11))</f>
        <v>34691.04799992864</v>
      </c>
    </row>
    <row r="12" spans="1:6" x14ac:dyDescent="0.25">
      <c r="D12" s="2"/>
      <c r="E12" s="5">
        <f>SUM(E2:E11)</f>
        <v>22532.978384461618</v>
      </c>
      <c r="F12" s="5">
        <f>SUM(F2:F11)</f>
        <v>69218.917378812272</v>
      </c>
    </row>
    <row r="13" spans="1:6" x14ac:dyDescent="0.25">
      <c r="D13" s="2"/>
      <c r="E13" s="4">
        <f>E12/SUM(E12:F12)</f>
        <v>0.24558597069861346</v>
      </c>
      <c r="F13" s="4">
        <f>F12/SUM(E12:F12)</f>
        <v>0.75441402930138657</v>
      </c>
    </row>
    <row r="15" spans="1:6" x14ac:dyDescent="0.25">
      <c r="A15" s="1" t="s">
        <v>15</v>
      </c>
      <c r="B15" s="1" t="s">
        <v>16</v>
      </c>
      <c r="C15" s="1" t="s">
        <v>17</v>
      </c>
      <c r="D15" s="1" t="s">
        <v>18</v>
      </c>
      <c r="E15" s="1" t="s">
        <v>0</v>
      </c>
      <c r="F15" s="1" t="s">
        <v>1</v>
      </c>
    </row>
    <row r="16" spans="1:6" x14ac:dyDescent="0.25">
      <c r="A16">
        <v>1050</v>
      </c>
      <c r="B16">
        <v>240</v>
      </c>
      <c r="C16">
        <v>5</v>
      </c>
      <c r="D16" s="2">
        <v>56.665072146736705</v>
      </c>
      <c r="E16" s="2">
        <f>D16*(AVERAGE(C16:C17)-0)</f>
        <v>991.63876256789229</v>
      </c>
      <c r="F16" s="2"/>
    </row>
    <row r="17" spans="1:6" x14ac:dyDescent="0.25">
      <c r="A17">
        <v>1050</v>
      </c>
      <c r="B17">
        <v>240</v>
      </c>
      <c r="C17">
        <v>30</v>
      </c>
      <c r="D17" s="2">
        <v>19.162324390534998</v>
      </c>
      <c r="E17" s="2">
        <f>D17*(AVERAGE(C17:C18)-AVERAGE(C16:C17))</f>
        <v>718.58716464506244</v>
      </c>
      <c r="F17" s="2"/>
    </row>
    <row r="18" spans="1:6" x14ac:dyDescent="0.25">
      <c r="A18">
        <v>1050</v>
      </c>
      <c r="B18">
        <v>240</v>
      </c>
      <c r="C18">
        <v>80</v>
      </c>
      <c r="D18" s="2">
        <v>64.648761939100993</v>
      </c>
      <c r="E18" s="2">
        <f t="shared" ref="E18" si="2">D18*(AVERAGE(C18:C19)-AVERAGE(C17:C18))</f>
        <v>3878.9257163460597</v>
      </c>
      <c r="F18" s="2"/>
    </row>
    <row r="19" spans="1:6" x14ac:dyDescent="0.25">
      <c r="A19">
        <v>1050</v>
      </c>
      <c r="B19">
        <v>240</v>
      </c>
      <c r="C19">
        <v>150</v>
      </c>
      <c r="D19" s="2">
        <v>255.39321792622701</v>
      </c>
      <c r="E19" s="2">
        <f>D19*(160-AVERAGE(C18:C19))</f>
        <v>11492.694806680216</v>
      </c>
      <c r="F19" s="2">
        <f>D19*(AVERAGE(C19:C20)-160)</f>
        <v>0</v>
      </c>
    </row>
    <row r="20" spans="1:6" x14ac:dyDescent="0.25">
      <c r="A20">
        <v>1050</v>
      </c>
      <c r="B20">
        <v>240</v>
      </c>
      <c r="C20">
        <v>170</v>
      </c>
      <c r="D20" s="2">
        <v>282.56255727406102</v>
      </c>
      <c r="E20" s="2"/>
      <c r="F20" s="2">
        <f t="shared" ref="F20:F22" si="3">D20*(AVERAGE(C20:C21)-AVERAGE(C19:C20))</f>
        <v>5651.2511454812202</v>
      </c>
    </row>
    <row r="21" spans="1:6" x14ac:dyDescent="0.25">
      <c r="A21">
        <v>1050</v>
      </c>
      <c r="B21">
        <v>240</v>
      </c>
      <c r="C21">
        <v>190</v>
      </c>
      <c r="D21" s="2">
        <v>288.991944544516</v>
      </c>
      <c r="E21" s="2"/>
      <c r="F21" s="2">
        <f t="shared" si="3"/>
        <v>5779.8388908903198</v>
      </c>
    </row>
    <row r="22" spans="1:6" x14ac:dyDescent="0.25">
      <c r="A22">
        <v>1050</v>
      </c>
      <c r="B22">
        <v>240</v>
      </c>
      <c r="C22">
        <v>210</v>
      </c>
      <c r="D22" s="2">
        <v>296.890759262176</v>
      </c>
      <c r="E22" s="2"/>
      <c r="F22" s="2">
        <f t="shared" si="3"/>
        <v>5937.8151852435203</v>
      </c>
    </row>
    <row r="23" spans="1:6" x14ac:dyDescent="0.25">
      <c r="A23">
        <v>1050</v>
      </c>
      <c r="B23">
        <v>240</v>
      </c>
      <c r="C23">
        <v>230</v>
      </c>
      <c r="D23" s="2">
        <v>299.10405997552999</v>
      </c>
      <c r="E23" s="2"/>
      <c r="F23" s="2">
        <f>D23*(AVERAGE(C23:C24)-AVERAGE(C22:C23))</f>
        <v>5982.0811995105996</v>
      </c>
    </row>
    <row r="24" spans="1:6" x14ac:dyDescent="0.25">
      <c r="A24">
        <v>1050</v>
      </c>
      <c r="B24">
        <v>240</v>
      </c>
      <c r="C24">
        <v>250</v>
      </c>
      <c r="D24" s="2">
        <v>300.41483909478802</v>
      </c>
      <c r="E24" s="2"/>
      <c r="F24" s="2">
        <f>D24*(AVERAGE(C24:C25)-AVERAGE(C23:C24))</f>
        <v>12016.593563791521</v>
      </c>
    </row>
    <row r="25" spans="1:6" x14ac:dyDescent="0.25">
      <c r="A25">
        <v>1050</v>
      </c>
      <c r="B25">
        <v>240</v>
      </c>
      <c r="C25">
        <v>310</v>
      </c>
      <c r="D25" s="2">
        <v>293.89946042394297</v>
      </c>
      <c r="E25" s="2"/>
      <c r="F25" s="2">
        <f>D25*(400-AVERAGE(C24:C25))</f>
        <v>35267.935250873154</v>
      </c>
    </row>
    <row r="26" spans="1:6" x14ac:dyDescent="0.25">
      <c r="D26" s="2"/>
      <c r="E26" s="5">
        <f>SUM(E16:E25)</f>
        <v>17081.846450239231</v>
      </c>
      <c r="F26" s="5">
        <f>SUM(F16:F25)</f>
        <v>70635.515235790328</v>
      </c>
    </row>
    <row r="27" spans="1:6" x14ac:dyDescent="0.25">
      <c r="D27" s="2"/>
      <c r="E27" s="4">
        <f>E26/SUM(E26:F26)</f>
        <v>0.19473734870618889</v>
      </c>
      <c r="F27" s="4">
        <f>F26/SUM(E26:F26)</f>
        <v>0.80526265129381114</v>
      </c>
    </row>
    <row r="29" spans="1:6" x14ac:dyDescent="0.25">
      <c r="A29" s="1" t="s">
        <v>15</v>
      </c>
      <c r="B29" s="1" t="s">
        <v>16</v>
      </c>
      <c r="C29" s="1" t="s">
        <v>17</v>
      </c>
      <c r="D29" s="1" t="s">
        <v>18</v>
      </c>
      <c r="E29" s="1" t="s">
        <v>0</v>
      </c>
      <c r="F29" s="1" t="s">
        <v>1</v>
      </c>
    </row>
    <row r="30" spans="1:6" x14ac:dyDescent="0.25">
      <c r="A30">
        <v>1150</v>
      </c>
      <c r="B30">
        <v>240</v>
      </c>
      <c r="C30">
        <v>5</v>
      </c>
      <c r="D30" s="2">
        <v>38.538117824174201</v>
      </c>
      <c r="E30" s="2">
        <f>D30*(AVERAGE(C30:C31)-0)</f>
        <v>674.41706192304855</v>
      </c>
      <c r="F30" s="2"/>
    </row>
    <row r="31" spans="1:6" x14ac:dyDescent="0.25">
      <c r="A31">
        <v>1150</v>
      </c>
      <c r="B31">
        <v>240</v>
      </c>
      <c r="C31">
        <v>30</v>
      </c>
      <c r="D31" s="2">
        <v>36.369953874233801</v>
      </c>
      <c r="E31" s="2">
        <f>D31*(AVERAGE(C31:C32)-AVERAGE(C30:C31))</f>
        <v>1363.8732702837676</v>
      </c>
      <c r="F31" s="2"/>
    </row>
    <row r="32" spans="1:6" x14ac:dyDescent="0.25">
      <c r="A32">
        <v>1150</v>
      </c>
      <c r="B32">
        <v>240</v>
      </c>
      <c r="C32">
        <v>80</v>
      </c>
      <c r="D32" s="2">
        <v>55.461108976213495</v>
      </c>
      <c r="E32" s="2">
        <f t="shared" ref="E32" si="4">D32*(AVERAGE(C32:C33)-AVERAGE(C31:C32))</f>
        <v>3327.6665385728097</v>
      </c>
      <c r="F32" s="2"/>
    </row>
    <row r="33" spans="1:6" x14ac:dyDescent="0.25">
      <c r="A33">
        <v>1150</v>
      </c>
      <c r="B33">
        <v>240</v>
      </c>
      <c r="C33">
        <v>150</v>
      </c>
      <c r="D33" s="2">
        <v>253.06068794555</v>
      </c>
      <c r="E33" s="2">
        <f>D33*(160-AVERAGE(C32:C33))</f>
        <v>11387.730957549749</v>
      </c>
      <c r="F33" s="2">
        <f>D33*(AVERAGE(C33:C34)-160)</f>
        <v>0</v>
      </c>
    </row>
    <row r="34" spans="1:6" x14ac:dyDescent="0.25">
      <c r="A34">
        <v>1150</v>
      </c>
      <c r="B34">
        <v>240</v>
      </c>
      <c r="C34">
        <v>170</v>
      </c>
      <c r="D34" s="2">
        <v>281.56069928859404</v>
      </c>
      <c r="E34" s="2"/>
      <c r="F34" s="2">
        <f t="shared" ref="F34:F36" si="5">D34*(AVERAGE(C34:C35)-AVERAGE(C33:C34))</f>
        <v>5631.2139857718812</v>
      </c>
    </row>
    <row r="35" spans="1:6" x14ac:dyDescent="0.25">
      <c r="A35">
        <v>1150</v>
      </c>
      <c r="B35">
        <v>240</v>
      </c>
      <c r="C35">
        <v>190</v>
      </c>
      <c r="D35" s="2">
        <v>293.53168943973503</v>
      </c>
      <c r="E35" s="2"/>
      <c r="F35" s="2">
        <f t="shared" si="5"/>
        <v>5870.6337887947011</v>
      </c>
    </row>
    <row r="36" spans="1:6" x14ac:dyDescent="0.25">
      <c r="A36">
        <v>1150</v>
      </c>
      <c r="B36">
        <v>240</v>
      </c>
      <c r="C36">
        <v>210</v>
      </c>
      <c r="D36" s="2">
        <v>298.83093995869399</v>
      </c>
      <c r="E36" s="2"/>
      <c r="F36" s="2">
        <f t="shared" si="5"/>
        <v>5976.6187991738798</v>
      </c>
    </row>
    <row r="37" spans="1:6" x14ac:dyDescent="0.25">
      <c r="A37">
        <v>1150</v>
      </c>
      <c r="B37">
        <v>240</v>
      </c>
      <c r="C37">
        <v>230</v>
      </c>
      <c r="D37" s="2">
        <v>302.36847883059698</v>
      </c>
      <c r="E37" s="2"/>
      <c r="F37" s="2">
        <f>D37*(AVERAGE(C37:C38)-AVERAGE(C36:C37))</f>
        <v>6047.3695766119399</v>
      </c>
    </row>
    <row r="38" spans="1:6" x14ac:dyDescent="0.25">
      <c r="A38">
        <v>1150</v>
      </c>
      <c r="B38">
        <v>240</v>
      </c>
      <c r="C38">
        <v>250</v>
      </c>
      <c r="D38" s="2">
        <v>304.20886567481</v>
      </c>
      <c r="E38" s="2"/>
      <c r="F38" s="2">
        <f>D38*(AVERAGE(C38:C39)-AVERAGE(C37:C38))</f>
        <v>12168.354626992401</v>
      </c>
    </row>
    <row r="39" spans="1:6" x14ac:dyDescent="0.25">
      <c r="A39">
        <v>1150</v>
      </c>
      <c r="B39">
        <v>240</v>
      </c>
      <c r="C39">
        <v>310</v>
      </c>
      <c r="D39" s="2">
        <v>296.382379615454</v>
      </c>
      <c r="E39" s="2"/>
      <c r="F39" s="2">
        <f>D39*(400-AVERAGE(C38:C39))</f>
        <v>35565.885553854481</v>
      </c>
    </row>
    <row r="40" spans="1:6" x14ac:dyDescent="0.25">
      <c r="D40" s="2"/>
      <c r="E40" s="5">
        <f>SUM(E30:E39)</f>
        <v>16753.687828329377</v>
      </c>
      <c r="F40" s="5">
        <f>SUM(F30:F39)</f>
        <v>71260.076331199292</v>
      </c>
    </row>
    <row r="41" spans="1:6" x14ac:dyDescent="0.25">
      <c r="D41" s="2"/>
      <c r="E41" s="4">
        <f>E40/SUM(E40:F40)</f>
        <v>0.19035304293954078</v>
      </c>
      <c r="F41" s="4">
        <f>F40/SUM(E40:F40)</f>
        <v>0.80964695706045919</v>
      </c>
    </row>
    <row r="43" spans="1:6" x14ac:dyDescent="0.25">
      <c r="A43" s="1" t="s">
        <v>15</v>
      </c>
      <c r="B43" s="1" t="s">
        <v>16</v>
      </c>
      <c r="C43" s="1" t="s">
        <v>17</v>
      </c>
      <c r="D43" s="1" t="s">
        <v>18</v>
      </c>
      <c r="E43" s="1" t="s">
        <v>0</v>
      </c>
      <c r="F43" s="1" t="s">
        <v>1</v>
      </c>
    </row>
    <row r="44" spans="1:6" x14ac:dyDescent="0.25">
      <c r="A44">
        <v>1250</v>
      </c>
      <c r="B44">
        <v>240</v>
      </c>
      <c r="C44">
        <v>5</v>
      </c>
      <c r="D44" s="2">
        <v>36.166053689227297</v>
      </c>
      <c r="E44" s="2">
        <f>D44*(AVERAGE(C44:C45)-0)</f>
        <v>632.90593956147768</v>
      </c>
      <c r="F44" s="2"/>
    </row>
    <row r="45" spans="1:6" x14ac:dyDescent="0.25">
      <c r="A45">
        <v>1250</v>
      </c>
      <c r="B45">
        <v>240</v>
      </c>
      <c r="C45">
        <v>30</v>
      </c>
      <c r="D45" s="2">
        <v>41.535142367959203</v>
      </c>
      <c r="E45" s="2">
        <f>D45*(AVERAGE(C45:C46)-AVERAGE(C44:C45))</f>
        <v>1557.5678387984701</v>
      </c>
      <c r="F45" s="2"/>
    </row>
    <row r="46" spans="1:6" x14ac:dyDescent="0.25">
      <c r="A46">
        <v>1250</v>
      </c>
      <c r="B46">
        <v>240</v>
      </c>
      <c r="C46">
        <v>80</v>
      </c>
      <c r="D46" s="2">
        <v>106.73337114543399</v>
      </c>
      <c r="E46" s="2">
        <f t="shared" ref="E46" si="6">D46*(AVERAGE(C46:C47)-AVERAGE(C45:C46))</f>
        <v>6404.0022687260398</v>
      </c>
      <c r="F46" s="2"/>
    </row>
    <row r="47" spans="1:6" x14ac:dyDescent="0.25">
      <c r="A47">
        <v>1250</v>
      </c>
      <c r="B47">
        <v>240</v>
      </c>
      <c r="C47">
        <v>150</v>
      </c>
      <c r="D47" s="2">
        <v>242.51035572413397</v>
      </c>
      <c r="E47" s="2">
        <f>D47*(160-AVERAGE(C46:C47))</f>
        <v>10912.966007586028</v>
      </c>
      <c r="F47" s="2">
        <f>D47*(AVERAGE(C47:C48)-160)</f>
        <v>0</v>
      </c>
    </row>
    <row r="48" spans="1:6" x14ac:dyDescent="0.25">
      <c r="A48">
        <v>1250</v>
      </c>
      <c r="B48">
        <v>240</v>
      </c>
      <c r="C48">
        <v>170</v>
      </c>
      <c r="D48" s="2">
        <v>279.21061609931297</v>
      </c>
      <c r="E48" s="2"/>
      <c r="F48" s="2">
        <f t="shared" ref="F48:F50" si="7">D48*(AVERAGE(C48:C49)-AVERAGE(C47:C48))</f>
        <v>5584.2123219862597</v>
      </c>
    </row>
    <row r="49" spans="1:6" x14ac:dyDescent="0.25">
      <c r="A49">
        <v>1250</v>
      </c>
      <c r="B49">
        <v>240</v>
      </c>
      <c r="C49">
        <v>190</v>
      </c>
      <c r="D49" s="2">
        <v>296.68578338867303</v>
      </c>
      <c r="E49" s="2"/>
      <c r="F49" s="2">
        <f t="shared" si="7"/>
        <v>5933.7156677734602</v>
      </c>
    </row>
    <row r="50" spans="1:6" x14ac:dyDescent="0.25">
      <c r="A50">
        <v>1250</v>
      </c>
      <c r="B50">
        <v>240</v>
      </c>
      <c r="C50">
        <v>210</v>
      </c>
      <c r="D50" s="2">
        <v>301.65810417142404</v>
      </c>
      <c r="E50" s="2"/>
      <c r="F50" s="2">
        <f t="shared" si="7"/>
        <v>6033.1620834284804</v>
      </c>
    </row>
    <row r="51" spans="1:6" x14ac:dyDescent="0.25">
      <c r="A51">
        <v>1250</v>
      </c>
      <c r="B51">
        <v>240</v>
      </c>
      <c r="C51">
        <v>230</v>
      </c>
      <c r="D51" s="2">
        <v>304.35133452974503</v>
      </c>
      <c r="E51" s="2"/>
      <c r="F51" s="2">
        <f>D51*(AVERAGE(C51:C52)-AVERAGE(C50:C51))</f>
        <v>6087.0266905949011</v>
      </c>
    </row>
    <row r="52" spans="1:6" x14ac:dyDescent="0.25">
      <c r="A52">
        <v>1250</v>
      </c>
      <c r="B52">
        <v>240</v>
      </c>
      <c r="C52">
        <v>250</v>
      </c>
      <c r="D52" s="2">
        <v>307.242292400255</v>
      </c>
      <c r="E52" s="2"/>
      <c r="F52" s="2">
        <f>D52*(AVERAGE(C52:C53)-AVERAGE(C51:C52))</f>
        <v>12289.691696010199</v>
      </c>
    </row>
    <row r="53" spans="1:6" x14ac:dyDescent="0.25">
      <c r="A53">
        <v>1250</v>
      </c>
      <c r="B53">
        <v>240</v>
      </c>
      <c r="C53">
        <v>310</v>
      </c>
      <c r="D53" s="2">
        <v>301.941181688874</v>
      </c>
      <c r="E53" s="2"/>
      <c r="F53" s="2">
        <f>D53*(400-AVERAGE(C52:C53))</f>
        <v>36232.941802664878</v>
      </c>
    </row>
    <row r="54" spans="1:6" x14ac:dyDescent="0.25">
      <c r="D54" s="2"/>
      <c r="E54" s="5">
        <f>SUM(E44:E53)</f>
        <v>19507.442054672014</v>
      </c>
      <c r="F54" s="5">
        <f>SUM(F44:F53)</f>
        <v>72160.750262458183</v>
      </c>
    </row>
    <row r="55" spans="1:6" x14ac:dyDescent="0.25">
      <c r="D55" s="2"/>
      <c r="E55" s="4">
        <f>E54/SUM(E54:F54)</f>
        <v>0.21280491696820147</v>
      </c>
      <c r="F55" s="4">
        <f>F54/SUM(E54:F54)</f>
        <v>0.78719508303179864</v>
      </c>
    </row>
    <row r="57" spans="1:6" x14ac:dyDescent="0.25">
      <c r="A57" s="1" t="s">
        <v>15</v>
      </c>
      <c r="B57" s="1" t="s">
        <v>16</v>
      </c>
      <c r="C57" s="1" t="s">
        <v>17</v>
      </c>
      <c r="D57" s="1" t="s">
        <v>18</v>
      </c>
      <c r="E57" s="1" t="s">
        <v>0</v>
      </c>
      <c r="F57" s="1" t="s">
        <v>1</v>
      </c>
    </row>
    <row r="58" spans="1:6" x14ac:dyDescent="0.25">
      <c r="A58">
        <v>1350</v>
      </c>
      <c r="B58">
        <v>240</v>
      </c>
      <c r="C58">
        <v>5</v>
      </c>
      <c r="D58" s="2">
        <v>36.899686279484598</v>
      </c>
      <c r="E58" s="2">
        <f>D58*(AVERAGE(C58:C59)-0)</f>
        <v>645.74450989098045</v>
      </c>
      <c r="F58" s="2"/>
    </row>
    <row r="59" spans="1:6" x14ac:dyDescent="0.25">
      <c r="A59">
        <v>1350</v>
      </c>
      <c r="B59">
        <v>240</v>
      </c>
      <c r="C59">
        <v>30</v>
      </c>
      <c r="D59" s="2">
        <v>40.281372675290996</v>
      </c>
      <c r="E59" s="2">
        <f>D59*(AVERAGE(C59:C60)-AVERAGE(C58:C59))</f>
        <v>1510.5514753234124</v>
      </c>
      <c r="F59" s="2"/>
    </row>
    <row r="60" spans="1:6" x14ac:dyDescent="0.25">
      <c r="A60">
        <v>1350</v>
      </c>
      <c r="B60">
        <v>240</v>
      </c>
      <c r="C60">
        <v>80</v>
      </c>
      <c r="D60" s="2">
        <v>114.51686290707001</v>
      </c>
      <c r="E60" s="2">
        <f t="shared" ref="E60" si="8">D60*(AVERAGE(C60:C61)-AVERAGE(C59:C60))</f>
        <v>6871.0117744242007</v>
      </c>
      <c r="F60" s="2"/>
    </row>
    <row r="61" spans="1:6" x14ac:dyDescent="0.25">
      <c r="A61">
        <v>1350</v>
      </c>
      <c r="B61">
        <v>240</v>
      </c>
      <c r="C61">
        <v>150</v>
      </c>
      <c r="D61" s="2">
        <v>225.63739378488398</v>
      </c>
      <c r="E61" s="2">
        <f>D61*(160-AVERAGE(C60:C61))</f>
        <v>10153.682720319779</v>
      </c>
      <c r="F61" s="2">
        <f>D61*(AVERAGE(C61:C62)-160)</f>
        <v>0</v>
      </c>
    </row>
    <row r="62" spans="1:6" x14ac:dyDescent="0.25">
      <c r="A62">
        <v>1350</v>
      </c>
      <c r="B62">
        <v>240</v>
      </c>
      <c r="C62">
        <v>170</v>
      </c>
      <c r="D62" s="2">
        <v>265.12094185571601</v>
      </c>
      <c r="E62" s="2"/>
      <c r="F62" s="2">
        <f t="shared" ref="F62:F64" si="9">D62*(AVERAGE(C62:C63)-AVERAGE(C61:C62))</f>
        <v>5302.41883711432</v>
      </c>
    </row>
    <row r="63" spans="1:6" x14ac:dyDescent="0.25">
      <c r="A63">
        <v>1350</v>
      </c>
      <c r="B63">
        <v>240</v>
      </c>
      <c r="C63">
        <v>190</v>
      </c>
      <c r="D63" s="2">
        <v>293.37610229927202</v>
      </c>
      <c r="E63" s="2"/>
      <c r="F63" s="2">
        <f t="shared" si="9"/>
        <v>5867.5220459854409</v>
      </c>
    </row>
    <row r="64" spans="1:6" x14ac:dyDescent="0.25">
      <c r="A64">
        <v>1350</v>
      </c>
      <c r="B64">
        <v>240</v>
      </c>
      <c r="C64">
        <v>210</v>
      </c>
      <c r="D64" s="2">
        <v>303.32878469816802</v>
      </c>
      <c r="E64" s="2"/>
      <c r="F64" s="2">
        <f t="shared" si="9"/>
        <v>6066.5756939633602</v>
      </c>
    </row>
    <row r="65" spans="1:6" x14ac:dyDescent="0.25">
      <c r="A65">
        <v>1350</v>
      </c>
      <c r="B65">
        <v>240</v>
      </c>
      <c r="C65">
        <v>230</v>
      </c>
      <c r="D65" s="2">
        <v>306.06785444324601</v>
      </c>
      <c r="E65" s="2"/>
      <c r="F65" s="2">
        <f>D65*(AVERAGE(C65:C66)-AVERAGE(C64:C65))</f>
        <v>6121.3570888649201</v>
      </c>
    </row>
    <row r="66" spans="1:6" x14ac:dyDescent="0.25">
      <c r="A66">
        <v>1350</v>
      </c>
      <c r="B66">
        <v>240</v>
      </c>
      <c r="C66">
        <v>250</v>
      </c>
      <c r="D66" s="2">
        <v>308.779139610372</v>
      </c>
      <c r="E66" s="2"/>
      <c r="F66" s="2">
        <f>D66*(AVERAGE(C66:C67)-AVERAGE(C65:C66))</f>
        <v>12351.165584414881</v>
      </c>
    </row>
    <row r="67" spans="1:6" x14ac:dyDescent="0.25">
      <c r="A67">
        <v>1350</v>
      </c>
      <c r="B67">
        <v>240</v>
      </c>
      <c r="C67">
        <v>310</v>
      </c>
      <c r="D67" s="2">
        <v>301.97827611423702</v>
      </c>
      <c r="E67" s="2"/>
      <c r="F67" s="2">
        <f>D67*(400-AVERAGE(C66:C67))</f>
        <v>36237.393133708443</v>
      </c>
    </row>
    <row r="68" spans="1:6" x14ac:dyDescent="0.25">
      <c r="D68" s="2"/>
      <c r="E68" s="5">
        <f>SUM(E58:E67)</f>
        <v>19180.990479958375</v>
      </c>
      <c r="F68" s="5">
        <f>SUM(F58:F67)</f>
        <v>71946.432384051353</v>
      </c>
    </row>
    <row r="69" spans="1:6" x14ac:dyDescent="0.25">
      <c r="D69" s="2"/>
      <c r="E69" s="4">
        <f>E68/SUM(E68:F68)</f>
        <v>0.21048538274348369</v>
      </c>
      <c r="F69" s="4">
        <f>F68/SUM(E68:F68)</f>
        <v>0.78951461725651628</v>
      </c>
    </row>
    <row r="71" spans="1:6" x14ac:dyDescent="0.25">
      <c r="A71" s="1" t="s">
        <v>15</v>
      </c>
      <c r="B71" s="1" t="s">
        <v>16</v>
      </c>
      <c r="C71" s="1" t="s">
        <v>17</v>
      </c>
      <c r="D71" s="1" t="s">
        <v>18</v>
      </c>
      <c r="E71" s="1" t="s">
        <v>0</v>
      </c>
      <c r="F71" s="1" t="s">
        <v>1</v>
      </c>
    </row>
    <row r="72" spans="1:6" x14ac:dyDescent="0.25">
      <c r="A72">
        <v>1450</v>
      </c>
      <c r="B72">
        <v>240</v>
      </c>
      <c r="C72">
        <v>5</v>
      </c>
      <c r="D72" s="2">
        <v>31.365718638350501</v>
      </c>
      <c r="E72" s="2">
        <f>D72*(AVERAGE(C72:C73)-0)</f>
        <v>548.90007617113372</v>
      </c>
      <c r="F72" s="2"/>
    </row>
    <row r="73" spans="1:6" x14ac:dyDescent="0.25">
      <c r="A73">
        <v>1450</v>
      </c>
      <c r="B73">
        <v>240</v>
      </c>
      <c r="C73">
        <v>30</v>
      </c>
      <c r="D73" s="2">
        <v>38.505326604275304</v>
      </c>
      <c r="E73" s="2">
        <f>D73*(AVERAGE(C73:C74)-AVERAGE(C72:C73))</f>
        <v>1443.949747660324</v>
      </c>
      <c r="F73" s="2"/>
    </row>
    <row r="74" spans="1:6" x14ac:dyDescent="0.25">
      <c r="A74">
        <v>1450</v>
      </c>
      <c r="B74">
        <v>240</v>
      </c>
      <c r="C74">
        <v>80</v>
      </c>
      <c r="D74" s="2">
        <v>104.307107881712</v>
      </c>
      <c r="E74" s="2">
        <f t="shared" ref="E74" si="10">D74*(AVERAGE(C74:C75)-AVERAGE(C73:C74))</f>
        <v>6258.42647290272</v>
      </c>
      <c r="F74" s="2"/>
    </row>
    <row r="75" spans="1:6" x14ac:dyDescent="0.25">
      <c r="A75">
        <v>1450</v>
      </c>
      <c r="B75">
        <v>240</v>
      </c>
      <c r="C75">
        <v>150</v>
      </c>
      <c r="D75" s="2">
        <v>219.04894552129099</v>
      </c>
      <c r="E75" s="2">
        <f>D75*(160-AVERAGE(C74:C75))</f>
        <v>9857.2025484580954</v>
      </c>
      <c r="F75" s="2">
        <f>D75*(AVERAGE(C75:C76)-160)</f>
        <v>0</v>
      </c>
    </row>
    <row r="76" spans="1:6" x14ac:dyDescent="0.25">
      <c r="A76">
        <v>1450</v>
      </c>
      <c r="B76">
        <v>240</v>
      </c>
      <c r="C76">
        <v>170</v>
      </c>
      <c r="D76" s="2">
        <v>253.09626782088299</v>
      </c>
      <c r="E76" s="2"/>
      <c r="F76" s="2">
        <f t="shared" ref="F76:F78" si="11">D76*(AVERAGE(C76:C77)-AVERAGE(C75:C76))</f>
        <v>5061.9253564176597</v>
      </c>
    </row>
    <row r="77" spans="1:6" x14ac:dyDescent="0.25">
      <c r="A77">
        <v>1450</v>
      </c>
      <c r="B77">
        <v>240</v>
      </c>
      <c r="C77">
        <v>190</v>
      </c>
      <c r="D77" s="2">
        <v>287.23869987823201</v>
      </c>
      <c r="E77" s="2"/>
      <c r="F77" s="2">
        <f t="shared" si="11"/>
        <v>5744.77399756464</v>
      </c>
    </row>
    <row r="78" spans="1:6" x14ac:dyDescent="0.25">
      <c r="A78">
        <v>1450</v>
      </c>
      <c r="B78">
        <v>240</v>
      </c>
      <c r="C78">
        <v>210</v>
      </c>
      <c r="D78" s="2">
        <v>301.41941883220602</v>
      </c>
      <c r="E78" s="2"/>
      <c r="F78" s="2">
        <f t="shared" si="11"/>
        <v>6028.3883766441204</v>
      </c>
    </row>
    <row r="79" spans="1:6" x14ac:dyDescent="0.25">
      <c r="A79">
        <v>1450</v>
      </c>
      <c r="B79">
        <v>240</v>
      </c>
      <c r="C79">
        <v>230</v>
      </c>
      <c r="D79" s="2">
        <v>307.17357470371098</v>
      </c>
      <c r="E79" s="2"/>
      <c r="F79" s="2">
        <f>D79*(AVERAGE(C79:C80)-AVERAGE(C78:C79))</f>
        <v>6143.4714940742197</v>
      </c>
    </row>
    <row r="80" spans="1:6" x14ac:dyDescent="0.25">
      <c r="A80">
        <v>1450</v>
      </c>
      <c r="B80">
        <v>240</v>
      </c>
      <c r="C80">
        <v>250</v>
      </c>
      <c r="D80" s="2">
        <v>307.08406662126998</v>
      </c>
      <c r="E80" s="2"/>
      <c r="F80" s="2">
        <f>D80*(AVERAGE(C80:C81)-AVERAGE(C79:C80))</f>
        <v>12283.3626648508</v>
      </c>
    </row>
    <row r="81" spans="1:6" x14ac:dyDescent="0.25">
      <c r="A81">
        <v>1450</v>
      </c>
      <c r="B81">
        <v>240</v>
      </c>
      <c r="C81">
        <v>310</v>
      </c>
      <c r="D81" s="2">
        <v>300.88962585482398</v>
      </c>
      <c r="E81" s="2"/>
      <c r="F81" s="2">
        <f>D81*(400-AVERAGE(C80:C81))</f>
        <v>36106.755102578878</v>
      </c>
    </row>
    <row r="82" spans="1:6" x14ac:dyDescent="0.25">
      <c r="D82" s="2"/>
      <c r="E82" s="5">
        <f>SUM(E72:E81)</f>
        <v>18108.478845192272</v>
      </c>
      <c r="F82" s="5">
        <f>SUM(F72:F81)</f>
        <v>71368.67699213032</v>
      </c>
    </row>
    <row r="83" spans="1:6" x14ac:dyDescent="0.25">
      <c r="D83" s="2"/>
      <c r="E83" s="4">
        <f>E82/SUM(E82:F82)</f>
        <v>0.20238102871882846</v>
      </c>
      <c r="F83" s="4">
        <f>F82/SUM(E82:F82)</f>
        <v>0.79761897128117165</v>
      </c>
    </row>
    <row r="85" spans="1:6" x14ac:dyDescent="0.25">
      <c r="A85" s="1" t="s">
        <v>15</v>
      </c>
      <c r="B85" s="1" t="s">
        <v>16</v>
      </c>
      <c r="C85" s="1" t="s">
        <v>17</v>
      </c>
      <c r="D85" s="1" t="s">
        <v>18</v>
      </c>
      <c r="E85" s="1" t="s">
        <v>0</v>
      </c>
      <c r="F85" s="1" t="s">
        <v>1</v>
      </c>
    </row>
    <row r="86" spans="1:6" x14ac:dyDescent="0.25">
      <c r="A86">
        <v>1550</v>
      </c>
      <c r="B86">
        <v>240</v>
      </c>
      <c r="C86">
        <v>5</v>
      </c>
      <c r="D86" s="2">
        <v>19.625655504118399</v>
      </c>
      <c r="E86" s="2">
        <f>D86*(AVERAGE(C86:C87)-0)</f>
        <v>343.448971322072</v>
      </c>
      <c r="F86" s="2"/>
    </row>
    <row r="87" spans="1:6" x14ac:dyDescent="0.25">
      <c r="A87">
        <v>1550</v>
      </c>
      <c r="B87">
        <v>240</v>
      </c>
      <c r="C87">
        <v>30</v>
      </c>
      <c r="D87" s="2">
        <v>36.088827224550698</v>
      </c>
      <c r="E87" s="2">
        <f>D87*(AVERAGE(C87:C88)-AVERAGE(C86:C87))</f>
        <v>1353.3310209206511</v>
      </c>
      <c r="F87" s="2"/>
    </row>
    <row r="88" spans="1:6" x14ac:dyDescent="0.25">
      <c r="A88">
        <v>1550</v>
      </c>
      <c r="B88">
        <v>240</v>
      </c>
      <c r="C88">
        <v>80</v>
      </c>
      <c r="D88" s="2">
        <v>90.102655236364797</v>
      </c>
      <c r="E88" s="2">
        <f t="shared" ref="E88" si="12">D88*(AVERAGE(C88:C89)-AVERAGE(C87:C88))</f>
        <v>5406.1593141818876</v>
      </c>
      <c r="F88" s="2"/>
    </row>
    <row r="89" spans="1:6" x14ac:dyDescent="0.25">
      <c r="A89">
        <v>1550</v>
      </c>
      <c r="B89">
        <v>240</v>
      </c>
      <c r="C89">
        <v>150</v>
      </c>
      <c r="D89" s="2">
        <v>212.32478218356601</v>
      </c>
      <c r="E89" s="2">
        <f>D89*(160-AVERAGE(C88:C89))</f>
        <v>9554.6151982604715</v>
      </c>
      <c r="F89" s="2">
        <f>D89*(AVERAGE(C89:C90)-160)</f>
        <v>0</v>
      </c>
    </row>
    <row r="90" spans="1:6" x14ac:dyDescent="0.25">
      <c r="A90">
        <v>1550</v>
      </c>
      <c r="B90">
        <v>240</v>
      </c>
      <c r="C90">
        <v>170</v>
      </c>
      <c r="D90" s="2">
        <v>250.21338850032197</v>
      </c>
      <c r="E90" s="2"/>
      <c r="F90" s="2">
        <f t="shared" ref="F90:F92" si="13">D90*(AVERAGE(C90:C91)-AVERAGE(C89:C90))</f>
        <v>5004.2677700064396</v>
      </c>
    </row>
    <row r="91" spans="1:6" x14ac:dyDescent="0.25">
      <c r="A91">
        <v>1550</v>
      </c>
      <c r="B91">
        <v>240</v>
      </c>
      <c r="C91">
        <v>190</v>
      </c>
      <c r="D91" s="2">
        <v>277.24136881521201</v>
      </c>
      <c r="E91" s="2"/>
      <c r="F91" s="2">
        <f t="shared" si="13"/>
        <v>5544.8273763042398</v>
      </c>
    </row>
    <row r="92" spans="1:6" x14ac:dyDescent="0.25">
      <c r="A92">
        <v>1550</v>
      </c>
      <c r="B92">
        <v>240</v>
      </c>
      <c r="C92">
        <v>210</v>
      </c>
      <c r="D92" s="2">
        <v>298.84266658822401</v>
      </c>
      <c r="E92" s="2"/>
      <c r="F92" s="2">
        <f t="shared" si="13"/>
        <v>5976.8533317644797</v>
      </c>
    </row>
    <row r="93" spans="1:6" x14ac:dyDescent="0.25">
      <c r="A93">
        <v>1550</v>
      </c>
      <c r="B93">
        <v>240</v>
      </c>
      <c r="C93">
        <v>230</v>
      </c>
      <c r="D93" s="2">
        <v>303.14067753204199</v>
      </c>
      <c r="E93" s="2"/>
      <c r="F93" s="2">
        <f>D93*(AVERAGE(C93:C94)-AVERAGE(C92:C93))</f>
        <v>6062.8135506408398</v>
      </c>
    </row>
    <row r="94" spans="1:6" x14ac:dyDescent="0.25">
      <c r="A94">
        <v>1550</v>
      </c>
      <c r="B94">
        <v>240</v>
      </c>
      <c r="C94">
        <v>250</v>
      </c>
      <c r="D94" s="2">
        <v>305.43604555814602</v>
      </c>
      <c r="E94" s="2"/>
      <c r="F94" s="2">
        <f>D94*(AVERAGE(C94:C95)-AVERAGE(C93:C94))</f>
        <v>12217.44182232584</v>
      </c>
    </row>
    <row r="95" spans="1:6" x14ac:dyDescent="0.25">
      <c r="A95">
        <v>1550</v>
      </c>
      <c r="B95">
        <v>240</v>
      </c>
      <c r="C95">
        <v>310</v>
      </c>
      <c r="D95" s="2">
        <v>300.76947930895597</v>
      </c>
      <c r="E95" s="2"/>
      <c r="F95" s="2">
        <f>D95*(400-AVERAGE(C94:C95))</f>
        <v>36092.337517074717</v>
      </c>
    </row>
    <row r="96" spans="1:6" x14ac:dyDescent="0.25">
      <c r="D96" s="2"/>
      <c r="E96" s="5">
        <f>SUM(E86:E95)</f>
        <v>16657.554504685082</v>
      </c>
      <c r="F96" s="5">
        <f>SUM(F86:F95)</f>
        <v>70898.541368116552</v>
      </c>
    </row>
    <row r="97" spans="1:6" x14ac:dyDescent="0.25">
      <c r="D97" s="2"/>
      <c r="E97" s="4">
        <f>E96/SUM(E96:F96)</f>
        <v>0.1902500829740579</v>
      </c>
      <c r="F97" s="4">
        <f>F96/SUM(E96:F96)</f>
        <v>0.80974991702594201</v>
      </c>
    </row>
    <row r="99" spans="1:6" x14ac:dyDescent="0.25">
      <c r="A99" s="1" t="s">
        <v>15</v>
      </c>
      <c r="B99" s="1" t="s">
        <v>16</v>
      </c>
      <c r="C99" s="1" t="s">
        <v>17</v>
      </c>
      <c r="D99" s="1" t="s">
        <v>18</v>
      </c>
      <c r="E99" s="1" t="s">
        <v>0</v>
      </c>
      <c r="F99" s="1" t="s">
        <v>1</v>
      </c>
    </row>
    <row r="100" spans="1:6" x14ac:dyDescent="0.25">
      <c r="A100">
        <v>1650</v>
      </c>
      <c r="B100">
        <v>240</v>
      </c>
      <c r="C100">
        <v>5</v>
      </c>
      <c r="D100" s="2">
        <v>14.930057161232302</v>
      </c>
      <c r="E100" s="2">
        <f>D100*(AVERAGE(C100:C101)-0)</f>
        <v>261.27600032156528</v>
      </c>
      <c r="F100" s="2"/>
    </row>
    <row r="101" spans="1:6" x14ac:dyDescent="0.25">
      <c r="A101">
        <v>1650</v>
      </c>
      <c r="B101">
        <v>240</v>
      </c>
      <c r="C101">
        <v>30</v>
      </c>
      <c r="D101" s="2">
        <v>36.315695709118302</v>
      </c>
      <c r="E101" s="2">
        <f>D101*(AVERAGE(C101:C102)-AVERAGE(C100:C101))</f>
        <v>1361.8385890919362</v>
      </c>
      <c r="F101" s="2"/>
    </row>
    <row r="102" spans="1:6" x14ac:dyDescent="0.25">
      <c r="A102">
        <v>1650</v>
      </c>
      <c r="B102">
        <v>240</v>
      </c>
      <c r="C102">
        <v>80</v>
      </c>
      <c r="D102" s="2">
        <v>41.0776412209634</v>
      </c>
      <c r="E102" s="2">
        <f>D102*(90-AVERAGE(C101:C102))</f>
        <v>1437.7174427337191</v>
      </c>
      <c r="F102" s="2">
        <f>D102*(AVERAGE(C102:C103)-90)</f>
        <v>1026.9410305240849</v>
      </c>
    </row>
    <row r="103" spans="1:6" x14ac:dyDescent="0.25">
      <c r="A103">
        <v>1650</v>
      </c>
      <c r="B103">
        <v>240</v>
      </c>
      <c r="C103">
        <v>150</v>
      </c>
      <c r="D103" s="2">
        <v>210.54939577292899</v>
      </c>
      <c r="E103" s="2"/>
      <c r="F103" s="2">
        <f t="shared" ref="F103:F106" si="14">D103*(AVERAGE(C103:C104)-AVERAGE(C102:C103))</f>
        <v>9474.7228097818042</v>
      </c>
    </row>
    <row r="104" spans="1:6" x14ac:dyDescent="0.25">
      <c r="A104">
        <v>1650</v>
      </c>
      <c r="B104">
        <v>240</v>
      </c>
      <c r="C104">
        <v>170</v>
      </c>
      <c r="D104" s="2">
        <v>245.36546927332702</v>
      </c>
      <c r="E104" s="2"/>
      <c r="F104" s="2">
        <f t="shared" si="14"/>
        <v>4907.3093854665403</v>
      </c>
    </row>
    <row r="105" spans="1:6" x14ac:dyDescent="0.25">
      <c r="A105">
        <v>1650</v>
      </c>
      <c r="B105">
        <v>240</v>
      </c>
      <c r="C105">
        <v>190</v>
      </c>
      <c r="D105" s="2">
        <v>274.19888422900601</v>
      </c>
      <c r="E105" s="2"/>
      <c r="F105" s="2">
        <f t="shared" si="14"/>
        <v>5483.9776845801207</v>
      </c>
    </row>
    <row r="106" spans="1:6" x14ac:dyDescent="0.25">
      <c r="A106">
        <v>1650</v>
      </c>
      <c r="B106">
        <v>240</v>
      </c>
      <c r="C106">
        <v>210</v>
      </c>
      <c r="D106" s="2">
        <v>297.24919589682798</v>
      </c>
      <c r="E106" s="2"/>
      <c r="F106" s="2">
        <f t="shared" si="14"/>
        <v>5944.9839179365599</v>
      </c>
    </row>
    <row r="107" spans="1:6" x14ac:dyDescent="0.25">
      <c r="A107">
        <v>1650</v>
      </c>
      <c r="B107">
        <v>240</v>
      </c>
      <c r="C107">
        <v>230</v>
      </c>
      <c r="D107" s="2">
        <v>304.70389570532404</v>
      </c>
      <c r="E107" s="2"/>
      <c r="F107" s="2">
        <f>D107*(AVERAGE(C107:C108)-AVERAGE(C106:C107))</f>
        <v>6094.0779141064813</v>
      </c>
    </row>
    <row r="108" spans="1:6" x14ac:dyDescent="0.25">
      <c r="A108">
        <v>1650</v>
      </c>
      <c r="B108">
        <v>240</v>
      </c>
      <c r="C108">
        <v>250</v>
      </c>
      <c r="D108" s="2">
        <v>305.28033651008701</v>
      </c>
      <c r="E108" s="2"/>
      <c r="F108" s="2">
        <f>D108*(AVERAGE(C108:C109)-AVERAGE(C107:C108))</f>
        <v>12211.21346040348</v>
      </c>
    </row>
    <row r="109" spans="1:6" x14ac:dyDescent="0.25">
      <c r="A109">
        <v>1650</v>
      </c>
      <c r="B109">
        <v>240</v>
      </c>
      <c r="C109">
        <v>310</v>
      </c>
      <c r="D109" s="2">
        <v>300.22455235229</v>
      </c>
      <c r="E109" s="2"/>
      <c r="F109" s="2">
        <f>D109*(400-AVERAGE(C108:C109))</f>
        <v>36026.946282274803</v>
      </c>
    </row>
    <row r="110" spans="1:6" x14ac:dyDescent="0.25">
      <c r="D110" s="2"/>
      <c r="E110" s="5">
        <f>SUM(E100:E109)</f>
        <v>3060.8320321472206</v>
      </c>
      <c r="F110" s="5">
        <f>SUM(F100:F109)</f>
        <v>81170.172485073868</v>
      </c>
    </row>
    <row r="111" spans="1:6" x14ac:dyDescent="0.25">
      <c r="D111" s="2"/>
      <c r="E111" s="4">
        <f>E110/SUM(E110:F110)</f>
        <v>3.6338543624057473E-2</v>
      </c>
      <c r="F111" s="4">
        <f>F110/SUM(E110:F110)</f>
        <v>0.96366145637594247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F125"/>
  <sheetViews>
    <sheetView workbookViewId="0"/>
  </sheetViews>
  <sheetFormatPr defaultRowHeight="15" x14ac:dyDescent="0.25"/>
  <sheetData>
    <row r="1" spans="1:6" x14ac:dyDescent="0.25">
      <c r="A1" s="1" t="s">
        <v>15</v>
      </c>
      <c r="B1" s="1" t="s">
        <v>16</v>
      </c>
      <c r="C1" s="1" t="s">
        <v>17</v>
      </c>
      <c r="D1" s="1" t="s">
        <v>18</v>
      </c>
      <c r="E1" s="1" t="s">
        <v>0</v>
      </c>
      <c r="F1" s="1" t="s">
        <v>1</v>
      </c>
    </row>
    <row r="2" spans="1:6" x14ac:dyDescent="0.25">
      <c r="A2">
        <v>750</v>
      </c>
      <c r="B2">
        <v>240</v>
      </c>
      <c r="C2">
        <v>5</v>
      </c>
      <c r="D2" s="2">
        <v>0.40289288719057098</v>
      </c>
      <c r="E2" s="2">
        <f>D2*(AVERAGE(C2:C3)-0)</f>
        <v>7.0506255258349926</v>
      </c>
      <c r="F2" s="2"/>
    </row>
    <row r="3" spans="1:6" x14ac:dyDescent="0.25">
      <c r="A3">
        <v>750</v>
      </c>
      <c r="B3">
        <v>240</v>
      </c>
      <c r="C3">
        <v>30</v>
      </c>
      <c r="D3" s="2">
        <v>-0.78182793280802398</v>
      </c>
      <c r="E3" s="2">
        <f>D3*(AVERAGE(C3:C4)-AVERAGE(C2:C3))</f>
        <v>-29.3185474803009</v>
      </c>
      <c r="F3" s="2"/>
    </row>
    <row r="4" spans="1:6" x14ac:dyDescent="0.25">
      <c r="A4">
        <v>750</v>
      </c>
      <c r="B4">
        <v>240</v>
      </c>
      <c r="C4">
        <v>80</v>
      </c>
      <c r="D4" s="2">
        <v>90.770947024339392</v>
      </c>
      <c r="E4" s="2">
        <f t="shared" ref="E4" si="0">D4*(AVERAGE(C4:C5)-AVERAGE(C3:C4))</f>
        <v>5446.2568214603634</v>
      </c>
      <c r="F4" s="2"/>
    </row>
    <row r="5" spans="1:6" x14ac:dyDescent="0.25">
      <c r="A5">
        <v>750</v>
      </c>
      <c r="B5">
        <v>240</v>
      </c>
      <c r="C5">
        <v>150</v>
      </c>
      <c r="D5" s="2">
        <v>249.653798850443</v>
      </c>
      <c r="E5" s="2">
        <f>D5*(160-AVERAGE(C4:C5))</f>
        <v>11234.420948269935</v>
      </c>
      <c r="F5" s="2">
        <f>D5*(AVERAGE(C5:C6)-160)</f>
        <v>0</v>
      </c>
    </row>
    <row r="6" spans="1:6" x14ac:dyDescent="0.25">
      <c r="A6">
        <v>750</v>
      </c>
      <c r="B6">
        <v>240</v>
      </c>
      <c r="C6">
        <v>170</v>
      </c>
      <c r="D6" s="2">
        <v>265.09547499459097</v>
      </c>
      <c r="E6" s="2"/>
      <c r="F6" s="2">
        <f t="shared" ref="F6:F7" si="1">D6*(AVERAGE(C6:C7)-AVERAGE(C5:C6))</f>
        <v>5301.909499891819</v>
      </c>
    </row>
    <row r="7" spans="1:6" x14ac:dyDescent="0.25">
      <c r="A7">
        <v>750</v>
      </c>
      <c r="B7">
        <v>240</v>
      </c>
      <c r="C7">
        <v>190</v>
      </c>
      <c r="D7" s="2">
        <v>274.18984632440799</v>
      </c>
      <c r="E7" s="2"/>
      <c r="F7" s="2">
        <f t="shared" si="1"/>
        <v>5483.7969264881594</v>
      </c>
    </row>
    <row r="8" spans="1:6" x14ac:dyDescent="0.25">
      <c r="A8">
        <v>750</v>
      </c>
      <c r="B8">
        <v>240</v>
      </c>
      <c r="C8">
        <v>210</v>
      </c>
      <c r="D8" s="2">
        <v>281.425740094856</v>
      </c>
      <c r="E8" s="2"/>
      <c r="F8" s="2">
        <f>D8*(AVERAGE(C8:C9)-AVERAGE(C7:C8))</f>
        <v>5628.5148018971195</v>
      </c>
    </row>
    <row r="9" spans="1:6" x14ac:dyDescent="0.25">
      <c r="A9">
        <v>750</v>
      </c>
      <c r="B9">
        <v>240</v>
      </c>
      <c r="C9">
        <v>230</v>
      </c>
      <c r="D9" s="2">
        <v>282.34996336586698</v>
      </c>
      <c r="E9" s="2"/>
      <c r="F9" s="2">
        <f>D9*(AVERAGE(C9:C10)-AVERAGE(C8:C9))</f>
        <v>5646.9992673173401</v>
      </c>
    </row>
    <row r="10" spans="1:6" x14ac:dyDescent="0.25">
      <c r="A10">
        <v>750</v>
      </c>
      <c r="B10">
        <v>240</v>
      </c>
      <c r="C10">
        <v>250</v>
      </c>
      <c r="D10" s="2">
        <v>283.70943575735902</v>
      </c>
      <c r="E10" s="2"/>
      <c r="F10" s="2">
        <f>D10*(AVERAGE(C10:C11)-AVERAGE(C9:C10))</f>
        <v>11348.37743029436</v>
      </c>
    </row>
    <row r="11" spans="1:6" x14ac:dyDescent="0.25">
      <c r="A11">
        <v>750</v>
      </c>
      <c r="B11">
        <v>240</v>
      </c>
      <c r="C11">
        <v>310</v>
      </c>
      <c r="D11" s="2">
        <v>278.16321733856199</v>
      </c>
      <c r="E11" s="2"/>
      <c r="F11" s="2">
        <f>D11*(400-AVERAGE(C10:C11))</f>
        <v>33379.586080627436</v>
      </c>
    </row>
    <row r="12" spans="1:6" x14ac:dyDescent="0.25">
      <c r="D12" s="2"/>
      <c r="E12" s="5">
        <f>SUM(E2:E11)</f>
        <v>16658.409847775831</v>
      </c>
      <c r="F12" s="5">
        <f>SUM(F2:F11)</f>
        <v>66789.18400651624</v>
      </c>
    </row>
    <row r="13" spans="1:6" x14ac:dyDescent="0.25">
      <c r="D13" s="2"/>
      <c r="E13" s="4">
        <f>E12/SUM(E12:F12)</f>
        <v>0.19962720407329057</v>
      </c>
      <c r="F13" s="4">
        <f>F12/SUM(E12:F12)</f>
        <v>0.80037279592670951</v>
      </c>
    </row>
    <row r="15" spans="1:6" x14ac:dyDescent="0.25">
      <c r="A15" s="1" t="s">
        <v>15</v>
      </c>
      <c r="B15" s="1" t="s">
        <v>16</v>
      </c>
      <c r="C15" s="1" t="s">
        <v>17</v>
      </c>
      <c r="D15" s="3" t="s">
        <v>18</v>
      </c>
      <c r="E15" s="1" t="s">
        <v>0</v>
      </c>
      <c r="F15" s="1" t="s">
        <v>1</v>
      </c>
    </row>
    <row r="16" spans="1:6" x14ac:dyDescent="0.25">
      <c r="A16">
        <v>950</v>
      </c>
      <c r="B16">
        <v>240</v>
      </c>
      <c r="C16">
        <v>5</v>
      </c>
      <c r="D16" s="2">
        <v>14.915301440182699</v>
      </c>
      <c r="E16" s="2">
        <f>D16*(AVERAGE(C16:C17)-0)</f>
        <v>261.01777520319723</v>
      </c>
      <c r="F16" s="2"/>
    </row>
    <row r="17" spans="1:6" x14ac:dyDescent="0.25">
      <c r="A17">
        <v>950</v>
      </c>
      <c r="B17">
        <v>240</v>
      </c>
      <c r="C17">
        <v>30</v>
      </c>
      <c r="D17" s="2">
        <v>14.2542168401824</v>
      </c>
      <c r="E17" s="2">
        <f>D17*(AVERAGE(C17:C18)-AVERAGE(C16:C17))</f>
        <v>534.53313150683994</v>
      </c>
      <c r="F17" s="2"/>
    </row>
    <row r="18" spans="1:6" x14ac:dyDescent="0.25">
      <c r="A18">
        <v>950</v>
      </c>
      <c r="B18">
        <v>240</v>
      </c>
      <c r="C18">
        <v>80</v>
      </c>
      <c r="D18" s="2">
        <v>69.858410795182706</v>
      </c>
      <c r="E18" s="2">
        <f t="shared" ref="E18" si="2">D18*(AVERAGE(C18:C19)-AVERAGE(C17:C18))</f>
        <v>4191.5046477109627</v>
      </c>
      <c r="F18" s="2"/>
    </row>
    <row r="19" spans="1:6" x14ac:dyDescent="0.25">
      <c r="A19">
        <v>950</v>
      </c>
      <c r="B19">
        <v>240</v>
      </c>
      <c r="C19">
        <v>150</v>
      </c>
      <c r="D19" s="2">
        <v>255.33817595894999</v>
      </c>
      <c r="E19" s="2">
        <f>D19*(160-AVERAGE(C18:C19))</f>
        <v>11490.21791815275</v>
      </c>
      <c r="F19" s="2">
        <f>D19*(AVERAGE(C19:C20)-160)</f>
        <v>0</v>
      </c>
    </row>
    <row r="20" spans="1:6" x14ac:dyDescent="0.25">
      <c r="A20">
        <v>950</v>
      </c>
      <c r="B20">
        <v>240</v>
      </c>
      <c r="C20">
        <v>170</v>
      </c>
      <c r="D20" s="2">
        <v>271.98705022708702</v>
      </c>
      <c r="E20" s="2"/>
      <c r="F20" s="2">
        <f t="shared" ref="F20:F21" si="3">D20*(AVERAGE(C20:C21)-AVERAGE(C19:C20))</f>
        <v>5439.74100454174</v>
      </c>
    </row>
    <row r="21" spans="1:6" x14ac:dyDescent="0.25">
      <c r="A21">
        <v>950</v>
      </c>
      <c r="B21">
        <v>240</v>
      </c>
      <c r="C21">
        <v>190</v>
      </c>
      <c r="D21" s="2">
        <v>285.163230846972</v>
      </c>
      <c r="E21" s="2"/>
      <c r="F21" s="2">
        <f t="shared" si="3"/>
        <v>5703.2646169394402</v>
      </c>
    </row>
    <row r="22" spans="1:6" x14ac:dyDescent="0.25">
      <c r="A22">
        <v>950</v>
      </c>
      <c r="B22">
        <v>240</v>
      </c>
      <c r="C22">
        <v>210</v>
      </c>
      <c r="D22" s="2">
        <v>288.68555991024499</v>
      </c>
      <c r="E22" s="2"/>
      <c r="F22" s="2">
        <f>D22*(AVERAGE(C22:C23)-AVERAGE(C21:C22))</f>
        <v>5773.7111982049</v>
      </c>
    </row>
    <row r="23" spans="1:6" x14ac:dyDescent="0.25">
      <c r="A23">
        <v>950</v>
      </c>
      <c r="B23">
        <v>240</v>
      </c>
      <c r="C23">
        <v>230</v>
      </c>
      <c r="D23" s="2">
        <v>292.44030360323001</v>
      </c>
      <c r="E23" s="2"/>
      <c r="F23" s="2">
        <f>D23*(AVERAGE(C23:C24)-AVERAGE(C22:C23))</f>
        <v>5848.8060720645999</v>
      </c>
    </row>
    <row r="24" spans="1:6" x14ac:dyDescent="0.25">
      <c r="A24">
        <v>950</v>
      </c>
      <c r="B24">
        <v>240</v>
      </c>
      <c r="C24">
        <v>250</v>
      </c>
      <c r="D24" s="2">
        <v>294.576679888765</v>
      </c>
      <c r="E24" s="2"/>
      <c r="F24" s="2">
        <f>D24*(AVERAGE(C24:C25)-AVERAGE(C23:C24))</f>
        <v>11783.0671955506</v>
      </c>
    </row>
    <row r="25" spans="1:6" x14ac:dyDescent="0.25">
      <c r="A25">
        <v>950</v>
      </c>
      <c r="B25">
        <v>240</v>
      </c>
      <c r="C25">
        <v>310</v>
      </c>
      <c r="D25" s="2">
        <v>287.69593754155198</v>
      </c>
      <c r="E25" s="2"/>
      <c r="F25" s="2">
        <f>D25*(400-AVERAGE(C24:C25))</f>
        <v>34523.51250498624</v>
      </c>
    </row>
    <row r="26" spans="1:6" x14ac:dyDescent="0.25">
      <c r="D26" s="2"/>
      <c r="E26" s="5">
        <f>SUM(E16:E25)</f>
        <v>16477.27347257375</v>
      </c>
      <c r="F26" s="5">
        <f>SUM(F16:F25)</f>
        <v>69072.102592287527</v>
      </c>
    </row>
    <row r="27" spans="1:6" x14ac:dyDescent="0.25">
      <c r="D27" s="2"/>
      <c r="E27" s="4">
        <f>E26/SUM(E26:F26)</f>
        <v>0.1926054195892804</v>
      </c>
      <c r="F27" s="4">
        <f>F26/SUM(E26:F26)</f>
        <v>0.80739458041071954</v>
      </c>
    </row>
    <row r="29" spans="1:6" x14ac:dyDescent="0.25">
      <c r="A29" s="1" t="s">
        <v>15</v>
      </c>
      <c r="B29" s="1" t="s">
        <v>16</v>
      </c>
      <c r="C29" s="1" t="s">
        <v>17</v>
      </c>
      <c r="D29" s="3" t="s">
        <v>18</v>
      </c>
      <c r="E29" s="1" t="s">
        <v>0</v>
      </c>
      <c r="F29" s="1" t="s">
        <v>1</v>
      </c>
    </row>
    <row r="30" spans="1:6" x14ac:dyDescent="0.25">
      <c r="A30">
        <v>1050</v>
      </c>
      <c r="B30">
        <v>240</v>
      </c>
      <c r="C30">
        <v>5</v>
      </c>
      <c r="D30" s="2">
        <v>16.432517468990902</v>
      </c>
      <c r="E30" s="2">
        <f>D30*(AVERAGE(C30:C31)-0)</f>
        <v>287.56905570734079</v>
      </c>
      <c r="F30" s="2"/>
    </row>
    <row r="31" spans="1:6" x14ac:dyDescent="0.25">
      <c r="A31">
        <v>1050</v>
      </c>
      <c r="B31">
        <v>240</v>
      </c>
      <c r="C31">
        <v>30</v>
      </c>
      <c r="D31" s="2">
        <v>22.153031557842301</v>
      </c>
      <c r="E31" s="2">
        <f>D31*(AVERAGE(C31:C32)-AVERAGE(C30:C31))</f>
        <v>830.73868341908633</v>
      </c>
      <c r="F31" s="2"/>
    </row>
    <row r="32" spans="1:6" x14ac:dyDescent="0.25">
      <c r="A32">
        <v>1050</v>
      </c>
      <c r="B32">
        <v>240</v>
      </c>
      <c r="C32">
        <v>80</v>
      </c>
      <c r="D32" s="2">
        <v>90.780631473826702</v>
      </c>
      <c r="E32" s="2">
        <f t="shared" ref="E32" si="4">D32*(AVERAGE(C32:C33)-AVERAGE(C31:C32))</f>
        <v>5446.8378884296017</v>
      </c>
      <c r="F32" s="2"/>
    </row>
    <row r="33" spans="1:6" x14ac:dyDescent="0.25">
      <c r="A33">
        <v>1050</v>
      </c>
      <c r="B33">
        <v>240</v>
      </c>
      <c r="C33">
        <v>150</v>
      </c>
      <c r="D33" s="2">
        <v>253.31477027657502</v>
      </c>
      <c r="E33" s="2">
        <f>D33*(160-AVERAGE(C32:C33))</f>
        <v>11399.164662445875</v>
      </c>
      <c r="F33" s="2">
        <f>D33*(AVERAGE(C33:C34)-160)</f>
        <v>0</v>
      </c>
    </row>
    <row r="34" spans="1:6" x14ac:dyDescent="0.25">
      <c r="A34">
        <v>1050</v>
      </c>
      <c r="B34">
        <v>240</v>
      </c>
      <c r="C34">
        <v>170</v>
      </c>
      <c r="D34" s="2">
        <v>277.73364215186103</v>
      </c>
      <c r="E34" s="2"/>
      <c r="F34" s="2">
        <f t="shared" ref="F34:F35" si="5">D34*(AVERAGE(C34:C35)-AVERAGE(C33:C34))</f>
        <v>5554.6728430372204</v>
      </c>
    </row>
    <row r="35" spans="1:6" x14ac:dyDescent="0.25">
      <c r="A35">
        <v>1050</v>
      </c>
      <c r="B35">
        <v>240</v>
      </c>
      <c r="C35">
        <v>190</v>
      </c>
      <c r="D35" s="2">
        <v>283.63984267614501</v>
      </c>
      <c r="E35" s="2"/>
      <c r="F35" s="2">
        <f t="shared" si="5"/>
        <v>5672.7968535229002</v>
      </c>
    </row>
    <row r="36" spans="1:6" x14ac:dyDescent="0.25">
      <c r="A36">
        <v>1050</v>
      </c>
      <c r="B36">
        <v>240</v>
      </c>
      <c r="C36">
        <v>210</v>
      </c>
      <c r="D36" s="2">
        <v>293.49601751445897</v>
      </c>
      <c r="E36" s="2"/>
      <c r="F36" s="2">
        <f>D36*(AVERAGE(C36:C37)-AVERAGE(C35:C36))</f>
        <v>5869.9203502891796</v>
      </c>
    </row>
    <row r="37" spans="1:6" x14ac:dyDescent="0.25">
      <c r="A37">
        <v>1050</v>
      </c>
      <c r="B37">
        <v>240</v>
      </c>
      <c r="C37">
        <v>230</v>
      </c>
      <c r="D37" s="2">
        <v>295.114713191161</v>
      </c>
      <c r="E37" s="2"/>
      <c r="F37" s="2">
        <f>D37*(AVERAGE(C37:C38)-AVERAGE(C36:C37))</f>
        <v>5902.2942638232198</v>
      </c>
    </row>
    <row r="38" spans="1:6" x14ac:dyDescent="0.25">
      <c r="A38">
        <v>1050</v>
      </c>
      <c r="B38">
        <v>240</v>
      </c>
      <c r="C38">
        <v>250</v>
      </c>
      <c r="D38" s="2">
        <v>294.76040124624399</v>
      </c>
      <c r="E38" s="2"/>
      <c r="F38" s="2">
        <f>D38*(AVERAGE(C38:C39)-AVERAGE(C37:C38))</f>
        <v>11790.416049849759</v>
      </c>
    </row>
    <row r="39" spans="1:6" x14ac:dyDescent="0.25">
      <c r="A39">
        <v>1050</v>
      </c>
      <c r="B39">
        <v>240</v>
      </c>
      <c r="C39">
        <v>310</v>
      </c>
      <c r="D39" s="2">
        <v>290.19931884970902</v>
      </c>
      <c r="E39" s="2"/>
      <c r="F39" s="2">
        <f>D39*(400-AVERAGE(C38:C39))</f>
        <v>34823.918261965082</v>
      </c>
    </row>
    <row r="40" spans="1:6" x14ac:dyDescent="0.25">
      <c r="D40" s="2"/>
      <c r="E40" s="5">
        <f>SUM(E30:E39)</f>
        <v>17964.310290001904</v>
      </c>
      <c r="F40" s="5">
        <f>SUM(F30:F39)</f>
        <v>69614.018622487361</v>
      </c>
    </row>
    <row r="41" spans="1:6" x14ac:dyDescent="0.25">
      <c r="D41" s="2"/>
      <c r="E41" s="4">
        <f>E40/SUM(E40:F40)</f>
        <v>0.20512277995110353</v>
      </c>
      <c r="F41" s="4">
        <f>F40/SUM(E40:F40)</f>
        <v>0.79487722004889649</v>
      </c>
    </row>
    <row r="43" spans="1:6" x14ac:dyDescent="0.25">
      <c r="A43" s="1" t="s">
        <v>15</v>
      </c>
      <c r="B43" s="1" t="s">
        <v>16</v>
      </c>
      <c r="C43" s="1" t="s">
        <v>17</v>
      </c>
      <c r="D43" s="3" t="s">
        <v>18</v>
      </c>
      <c r="E43" s="1" t="s">
        <v>0</v>
      </c>
      <c r="F43" s="1" t="s">
        <v>1</v>
      </c>
    </row>
    <row r="44" spans="1:6" x14ac:dyDescent="0.25">
      <c r="A44">
        <v>1150</v>
      </c>
      <c r="B44">
        <v>240</v>
      </c>
      <c r="C44">
        <v>5</v>
      </c>
      <c r="D44" s="2">
        <v>15.0228542513885</v>
      </c>
      <c r="E44" s="2">
        <f>D44*(AVERAGE(C44:C45)-0)</f>
        <v>262.89994939929875</v>
      </c>
      <c r="F44" s="2"/>
    </row>
    <row r="45" spans="1:6" x14ac:dyDescent="0.25">
      <c r="A45">
        <v>1150</v>
      </c>
      <c r="B45">
        <v>240</v>
      </c>
      <c r="C45">
        <v>30</v>
      </c>
      <c r="D45" s="2">
        <v>20.1723643203674</v>
      </c>
      <c r="E45" s="2">
        <f>D45*(AVERAGE(C45:C46)-AVERAGE(C44:C45))</f>
        <v>756.46366201377748</v>
      </c>
      <c r="F45" s="2"/>
    </row>
    <row r="46" spans="1:6" x14ac:dyDescent="0.25">
      <c r="A46">
        <v>1150</v>
      </c>
      <c r="B46">
        <v>240</v>
      </c>
      <c r="C46">
        <v>80</v>
      </c>
      <c r="D46" s="2">
        <v>87.879796359924896</v>
      </c>
      <c r="E46" s="2">
        <f t="shared" ref="E46" si="6">D46*(AVERAGE(C46:C47)-AVERAGE(C45:C46))</f>
        <v>5272.7877815954935</v>
      </c>
      <c r="F46" s="2"/>
    </row>
    <row r="47" spans="1:6" x14ac:dyDescent="0.25">
      <c r="A47">
        <v>1150</v>
      </c>
      <c r="B47">
        <v>240</v>
      </c>
      <c r="C47">
        <v>150</v>
      </c>
      <c r="D47" s="2">
        <v>254.84806508887601</v>
      </c>
      <c r="E47" s="2">
        <f>D47*(160-AVERAGE(C46:C47))</f>
        <v>11468.16292899942</v>
      </c>
      <c r="F47" s="2">
        <f>D47*(AVERAGE(C47:C48)-160)</f>
        <v>0</v>
      </c>
    </row>
    <row r="48" spans="1:6" x14ac:dyDescent="0.25">
      <c r="A48">
        <v>1150</v>
      </c>
      <c r="B48">
        <v>240</v>
      </c>
      <c r="C48">
        <v>170</v>
      </c>
      <c r="D48" s="2">
        <v>272.76723681364001</v>
      </c>
      <c r="E48" s="2"/>
      <c r="F48" s="2">
        <f t="shared" ref="F48:F49" si="7">D48*(AVERAGE(C48:C49)-AVERAGE(C47:C48))</f>
        <v>5455.3447362728002</v>
      </c>
    </row>
    <row r="49" spans="1:6" x14ac:dyDescent="0.25">
      <c r="A49">
        <v>1150</v>
      </c>
      <c r="B49">
        <v>240</v>
      </c>
      <c r="C49">
        <v>190</v>
      </c>
      <c r="D49" s="2">
        <v>284.976773912402</v>
      </c>
      <c r="E49" s="2"/>
      <c r="F49" s="2">
        <f t="shared" si="7"/>
        <v>5699.5354782480399</v>
      </c>
    </row>
    <row r="50" spans="1:6" x14ac:dyDescent="0.25">
      <c r="A50">
        <v>1150</v>
      </c>
      <c r="B50">
        <v>240</v>
      </c>
      <c r="C50">
        <v>210</v>
      </c>
      <c r="D50" s="2">
        <v>289.54945515580397</v>
      </c>
      <c r="E50" s="2"/>
      <c r="F50" s="2">
        <f>D50*(AVERAGE(C50:C51)-AVERAGE(C49:C50))</f>
        <v>5790.9891031160796</v>
      </c>
    </row>
    <row r="51" spans="1:6" x14ac:dyDescent="0.25">
      <c r="A51">
        <v>1150</v>
      </c>
      <c r="B51">
        <v>240</v>
      </c>
      <c r="C51">
        <v>230</v>
      </c>
      <c r="D51" s="2">
        <v>293.81049945692098</v>
      </c>
      <c r="E51" s="2"/>
      <c r="F51" s="2">
        <f>D51*(AVERAGE(C51:C52)-AVERAGE(C50:C51))</f>
        <v>5876.2099891384196</v>
      </c>
    </row>
    <row r="52" spans="1:6" x14ac:dyDescent="0.25">
      <c r="A52">
        <v>1150</v>
      </c>
      <c r="B52">
        <v>240</v>
      </c>
      <c r="C52">
        <v>250</v>
      </c>
      <c r="D52" s="2">
        <v>296.26836076227198</v>
      </c>
      <c r="E52" s="2"/>
      <c r="F52" s="2">
        <f>D52*(AVERAGE(C52:C53)-AVERAGE(C51:C52))</f>
        <v>11850.73443049088</v>
      </c>
    </row>
    <row r="53" spans="1:6" x14ac:dyDescent="0.25">
      <c r="A53">
        <v>1150</v>
      </c>
      <c r="B53">
        <v>240</v>
      </c>
      <c r="C53">
        <v>310</v>
      </c>
      <c r="D53" s="2">
        <v>288.83623549645597</v>
      </c>
      <c r="E53" s="2"/>
      <c r="F53" s="2">
        <f>D53*(400-AVERAGE(C52:C53))</f>
        <v>34660.348259574719</v>
      </c>
    </row>
    <row r="54" spans="1:6" x14ac:dyDescent="0.25">
      <c r="D54" s="2"/>
      <c r="E54" s="5">
        <f>SUM(E44:E53)</f>
        <v>17760.314322007987</v>
      </c>
      <c r="F54" s="5">
        <f>SUM(F44:F53)</f>
        <v>69333.161996840936</v>
      </c>
    </row>
    <row r="55" spans="1:6" x14ac:dyDescent="0.25">
      <c r="D55" s="2"/>
      <c r="E55" s="4">
        <f>E54/SUM(E54:F54)</f>
        <v>0.20392244141211605</v>
      </c>
      <c r="F55" s="4">
        <f>F54/SUM(E54:F54)</f>
        <v>0.79607755858788387</v>
      </c>
    </row>
    <row r="57" spans="1:6" x14ac:dyDescent="0.25">
      <c r="A57" s="1" t="s">
        <v>15</v>
      </c>
      <c r="B57" s="1" t="s">
        <v>16</v>
      </c>
      <c r="C57" s="1" t="s">
        <v>17</v>
      </c>
      <c r="D57" s="3" t="s">
        <v>18</v>
      </c>
      <c r="E57" s="1" t="s">
        <v>0</v>
      </c>
      <c r="F57" s="1" t="s">
        <v>1</v>
      </c>
    </row>
    <row r="58" spans="1:6" x14ac:dyDescent="0.25">
      <c r="A58">
        <v>1250</v>
      </c>
      <c r="B58">
        <v>240</v>
      </c>
      <c r="C58">
        <v>5</v>
      </c>
      <c r="D58" s="2">
        <v>14.063732383166201</v>
      </c>
      <c r="E58" s="2">
        <f>D58*(AVERAGE(C58:C59)-0)</f>
        <v>246.1153167054085</v>
      </c>
      <c r="F58" s="2"/>
    </row>
    <row r="59" spans="1:6" x14ac:dyDescent="0.25">
      <c r="A59">
        <v>1250</v>
      </c>
      <c r="B59">
        <v>240</v>
      </c>
      <c r="C59">
        <v>30</v>
      </c>
      <c r="D59" s="2">
        <v>22.898312180705098</v>
      </c>
      <c r="E59" s="2">
        <f>D59*(AVERAGE(C59:C60)-AVERAGE(C58:C59))</f>
        <v>858.68670677644116</v>
      </c>
      <c r="F59" s="2"/>
    </row>
    <row r="60" spans="1:6" x14ac:dyDescent="0.25">
      <c r="A60">
        <v>1250</v>
      </c>
      <c r="B60">
        <v>240</v>
      </c>
      <c r="C60">
        <v>80</v>
      </c>
      <c r="D60" s="2">
        <v>95.055490835275208</v>
      </c>
      <c r="E60" s="2">
        <f t="shared" ref="E60" si="8">D60*(AVERAGE(C60:C61)-AVERAGE(C59:C60))</f>
        <v>5703.3294501165128</v>
      </c>
      <c r="F60" s="2"/>
    </row>
    <row r="61" spans="1:6" x14ac:dyDescent="0.25">
      <c r="A61">
        <v>1250</v>
      </c>
      <c r="B61">
        <v>240</v>
      </c>
      <c r="C61">
        <v>150</v>
      </c>
      <c r="D61" s="2">
        <v>251.30969003392102</v>
      </c>
      <c r="E61" s="2">
        <f>D61*(160-AVERAGE(C60:C61))</f>
        <v>11308.936051526445</v>
      </c>
      <c r="F61" s="2">
        <f>D61*(AVERAGE(C61:C62)-160)</f>
        <v>0</v>
      </c>
    </row>
    <row r="62" spans="1:6" x14ac:dyDescent="0.25">
      <c r="A62">
        <v>1250</v>
      </c>
      <c r="B62">
        <v>240</v>
      </c>
      <c r="C62">
        <v>170</v>
      </c>
      <c r="D62" s="2">
        <v>275.11212554036604</v>
      </c>
      <c r="E62" s="2"/>
      <c r="F62" s="2">
        <f t="shared" ref="F62:F63" si="9">D62*(AVERAGE(C62:C63)-AVERAGE(C61:C62))</f>
        <v>5502.2425108073203</v>
      </c>
    </row>
    <row r="63" spans="1:6" x14ac:dyDescent="0.25">
      <c r="A63">
        <v>1250</v>
      </c>
      <c r="B63">
        <v>240</v>
      </c>
      <c r="C63">
        <v>190</v>
      </c>
      <c r="D63" s="2">
        <v>284.88921804001603</v>
      </c>
      <c r="E63" s="2"/>
      <c r="F63" s="2">
        <f t="shared" si="9"/>
        <v>5697.7843608003204</v>
      </c>
    </row>
    <row r="64" spans="1:6" x14ac:dyDescent="0.25">
      <c r="A64">
        <v>1250</v>
      </c>
      <c r="B64">
        <v>240</v>
      </c>
      <c r="C64">
        <v>210</v>
      </c>
      <c r="D64" s="2">
        <v>290.19209692618699</v>
      </c>
      <c r="E64" s="2"/>
      <c r="F64" s="2">
        <f>D64*(AVERAGE(C64:C65)-AVERAGE(C63:C64))</f>
        <v>5803.8419385237394</v>
      </c>
    </row>
    <row r="65" spans="1:6" x14ac:dyDescent="0.25">
      <c r="A65">
        <v>1250</v>
      </c>
      <c r="B65">
        <v>240</v>
      </c>
      <c r="C65">
        <v>230</v>
      </c>
      <c r="D65" s="2">
        <v>293.86433561408501</v>
      </c>
      <c r="E65" s="2"/>
      <c r="F65" s="2">
        <f>D65*(AVERAGE(C65:C66)-AVERAGE(C64:C65))</f>
        <v>5877.2867122817006</v>
      </c>
    </row>
    <row r="66" spans="1:6" x14ac:dyDescent="0.25">
      <c r="A66">
        <v>1250</v>
      </c>
      <c r="B66">
        <v>240</v>
      </c>
      <c r="C66">
        <v>250</v>
      </c>
      <c r="D66" s="2">
        <v>296.14153940830101</v>
      </c>
      <c r="E66" s="2"/>
      <c r="F66" s="2">
        <f>D66*(AVERAGE(C66:C67)-AVERAGE(C65:C66))</f>
        <v>11845.661576332041</v>
      </c>
    </row>
    <row r="67" spans="1:6" x14ac:dyDescent="0.25">
      <c r="A67">
        <v>1250</v>
      </c>
      <c r="B67">
        <v>240</v>
      </c>
      <c r="C67">
        <v>310</v>
      </c>
      <c r="D67" s="2">
        <v>290.10138518982598</v>
      </c>
      <c r="E67" s="2"/>
      <c r="F67" s="2">
        <f>D67*(400-AVERAGE(C66:C67))</f>
        <v>34812.166222779117</v>
      </c>
    </row>
    <row r="68" spans="1:6" x14ac:dyDescent="0.25">
      <c r="D68" s="2"/>
      <c r="E68" s="5">
        <f>SUM(E58:E67)</f>
        <v>18117.067525124807</v>
      </c>
      <c r="F68" s="5">
        <f>SUM(F58:F67)</f>
        <v>69538.98332152424</v>
      </c>
    </row>
    <row r="69" spans="1:6" x14ac:dyDescent="0.25">
      <c r="D69" s="2"/>
      <c r="E69" s="4">
        <f>E68/SUM(E68:F68)</f>
        <v>0.20668359286251595</v>
      </c>
      <c r="F69" s="4">
        <f>F68/SUM(E68:F68)</f>
        <v>0.79331640713748408</v>
      </c>
    </row>
    <row r="71" spans="1:6" x14ac:dyDescent="0.25">
      <c r="A71" s="1" t="s">
        <v>15</v>
      </c>
      <c r="B71" s="1" t="s">
        <v>16</v>
      </c>
      <c r="C71" s="1" t="s">
        <v>17</v>
      </c>
      <c r="D71" s="3" t="s">
        <v>18</v>
      </c>
      <c r="E71" s="1" t="s">
        <v>0</v>
      </c>
      <c r="F71" s="1" t="s">
        <v>1</v>
      </c>
    </row>
    <row r="72" spans="1:6" x14ac:dyDescent="0.25">
      <c r="A72">
        <v>1350</v>
      </c>
      <c r="B72">
        <v>240</v>
      </c>
      <c r="C72">
        <v>5</v>
      </c>
      <c r="D72" s="2">
        <v>1.3115103472134799</v>
      </c>
      <c r="E72" s="2">
        <f>D72*(AVERAGE(C72:C73)-0)</f>
        <v>22.951431076235899</v>
      </c>
      <c r="F72" s="2"/>
    </row>
    <row r="73" spans="1:6" x14ac:dyDescent="0.25">
      <c r="A73">
        <v>1350</v>
      </c>
      <c r="B73">
        <v>240</v>
      </c>
      <c r="C73">
        <v>30</v>
      </c>
      <c r="D73" s="2">
        <v>16.426374474076301</v>
      </c>
      <c r="E73" s="2">
        <f>D73*(AVERAGE(C73:C74)-AVERAGE(C72:C73))</f>
        <v>615.9890427778613</v>
      </c>
      <c r="F73" s="2"/>
    </row>
    <row r="74" spans="1:6" x14ac:dyDescent="0.25">
      <c r="A74">
        <v>1350</v>
      </c>
      <c r="B74">
        <v>240</v>
      </c>
      <c r="C74">
        <v>80</v>
      </c>
      <c r="D74" s="2">
        <v>101.58962173322701</v>
      </c>
      <c r="E74" s="2">
        <f t="shared" ref="E74" si="10">D74*(AVERAGE(C74:C75)-AVERAGE(C73:C74))</f>
        <v>6095.3773039936204</v>
      </c>
      <c r="F74" s="2"/>
    </row>
    <row r="75" spans="1:6" x14ac:dyDescent="0.25">
      <c r="A75">
        <v>1350</v>
      </c>
      <c r="B75">
        <v>240</v>
      </c>
      <c r="C75">
        <v>150</v>
      </c>
      <c r="D75" s="2">
        <v>253.74850798758899</v>
      </c>
      <c r="E75" s="2">
        <f>D75*(160-AVERAGE(C74:C75))</f>
        <v>11418.682859441506</v>
      </c>
      <c r="F75" s="2">
        <f>D75*(AVERAGE(C75:C76)-160)</f>
        <v>0</v>
      </c>
    </row>
    <row r="76" spans="1:6" x14ac:dyDescent="0.25">
      <c r="A76">
        <v>1350</v>
      </c>
      <c r="B76">
        <v>240</v>
      </c>
      <c r="C76">
        <v>170</v>
      </c>
      <c r="D76" s="2">
        <v>269.24029833343002</v>
      </c>
      <c r="E76" s="2"/>
      <c r="F76" s="2">
        <f t="shared" ref="F76:F77" si="11">D76*(AVERAGE(C76:C77)-AVERAGE(C75:C76))</f>
        <v>5384.8059666686004</v>
      </c>
    </row>
    <row r="77" spans="1:6" x14ac:dyDescent="0.25">
      <c r="A77">
        <v>1350</v>
      </c>
      <c r="B77">
        <v>240</v>
      </c>
      <c r="C77">
        <v>190</v>
      </c>
      <c r="D77" s="2">
        <v>284.21496918538503</v>
      </c>
      <c r="E77" s="2"/>
      <c r="F77" s="2">
        <f t="shared" si="11"/>
        <v>5684.2993837077011</v>
      </c>
    </row>
    <row r="78" spans="1:6" x14ac:dyDescent="0.25">
      <c r="A78">
        <v>1350</v>
      </c>
      <c r="B78">
        <v>240</v>
      </c>
      <c r="C78">
        <v>210</v>
      </c>
      <c r="D78" s="2">
        <v>290.24680846802096</v>
      </c>
      <c r="E78" s="2"/>
      <c r="F78" s="2">
        <f>D78*(AVERAGE(C78:C79)-AVERAGE(C77:C78))</f>
        <v>5804.9361693604187</v>
      </c>
    </row>
    <row r="79" spans="1:6" x14ac:dyDescent="0.25">
      <c r="A79">
        <v>1350</v>
      </c>
      <c r="B79">
        <v>240</v>
      </c>
      <c r="C79">
        <v>230</v>
      </c>
      <c r="D79" s="2">
        <v>291.90194203158296</v>
      </c>
      <c r="E79" s="2"/>
      <c r="F79" s="2">
        <f>D79*(AVERAGE(C79:C80)-AVERAGE(C78:C79))</f>
        <v>5838.0388406316597</v>
      </c>
    </row>
    <row r="80" spans="1:6" x14ac:dyDescent="0.25">
      <c r="A80">
        <v>1350</v>
      </c>
      <c r="B80">
        <v>240</v>
      </c>
      <c r="C80">
        <v>250</v>
      </c>
      <c r="D80" s="2">
        <v>294.901666447259</v>
      </c>
      <c r="E80" s="2"/>
      <c r="F80" s="2">
        <f>D80*(AVERAGE(C80:C81)-AVERAGE(C79:C80))</f>
        <v>11796.06665789036</v>
      </c>
    </row>
    <row r="81" spans="1:6" x14ac:dyDescent="0.25">
      <c r="A81">
        <v>1350</v>
      </c>
      <c r="B81">
        <v>240</v>
      </c>
      <c r="C81">
        <v>310</v>
      </c>
      <c r="D81" s="2">
        <v>288.58193625001201</v>
      </c>
      <c r="E81" s="2"/>
      <c r="F81" s="2">
        <f>D81*(400-AVERAGE(C80:C81))</f>
        <v>34629.832350001438</v>
      </c>
    </row>
    <row r="82" spans="1:6" x14ac:dyDescent="0.25">
      <c r="D82" s="2"/>
      <c r="E82" s="5">
        <f>SUM(E72:E81)</f>
        <v>18153.000637289224</v>
      </c>
      <c r="F82" s="5">
        <f>SUM(F72:F81)</f>
        <v>69137.979368260174</v>
      </c>
    </row>
    <row r="83" spans="1:6" x14ac:dyDescent="0.25">
      <c r="D83" s="2"/>
      <c r="E83" s="4">
        <f>E82/SUM(E82:F82)</f>
        <v>0.20795963839717657</v>
      </c>
      <c r="F83" s="4">
        <f>F82/SUM(E82:F82)</f>
        <v>0.79204036160282343</v>
      </c>
    </row>
    <row r="85" spans="1:6" x14ac:dyDescent="0.25">
      <c r="A85" s="1" t="s">
        <v>15</v>
      </c>
      <c r="B85" s="1" t="s">
        <v>16</v>
      </c>
      <c r="C85" s="1" t="s">
        <v>17</v>
      </c>
      <c r="D85" s="3" t="s">
        <v>18</v>
      </c>
      <c r="E85" s="1" t="s">
        <v>0</v>
      </c>
      <c r="F85" s="1" t="s">
        <v>1</v>
      </c>
    </row>
    <row r="86" spans="1:6" x14ac:dyDescent="0.25">
      <c r="A86">
        <v>1450</v>
      </c>
      <c r="B86">
        <v>240</v>
      </c>
      <c r="C86">
        <v>5</v>
      </c>
      <c r="D86" s="2">
        <v>5.21390051369763</v>
      </c>
      <c r="E86" s="2">
        <f>D86*(AVERAGE(C86:C87)-0)</f>
        <v>91.243258989708522</v>
      </c>
      <c r="F86" s="2"/>
    </row>
    <row r="87" spans="1:6" x14ac:dyDescent="0.25">
      <c r="A87">
        <v>1450</v>
      </c>
      <c r="B87">
        <v>240</v>
      </c>
      <c r="C87">
        <v>30</v>
      </c>
      <c r="D87" s="2">
        <v>24.650233212631697</v>
      </c>
      <c r="E87" s="2">
        <f>D87*(AVERAGE(C87:C88)-AVERAGE(C86:C87))</f>
        <v>924.38374547368869</v>
      </c>
      <c r="F87" s="2"/>
    </row>
    <row r="88" spans="1:6" x14ac:dyDescent="0.25">
      <c r="A88">
        <v>1450</v>
      </c>
      <c r="B88">
        <v>240</v>
      </c>
      <c r="C88">
        <v>80</v>
      </c>
      <c r="D88" s="2">
        <v>109.43731857144101</v>
      </c>
      <c r="E88" s="2">
        <f t="shared" ref="E88" si="12">D88*(AVERAGE(C88:C89)-AVERAGE(C87:C88))</f>
        <v>6566.2391142864608</v>
      </c>
      <c r="F88" s="2"/>
    </row>
    <row r="89" spans="1:6" x14ac:dyDescent="0.25">
      <c r="A89">
        <v>1450</v>
      </c>
      <c r="B89">
        <v>240</v>
      </c>
      <c r="C89">
        <v>150</v>
      </c>
      <c r="D89" s="2">
        <v>253.44922304503498</v>
      </c>
      <c r="E89" s="2">
        <f>D89*(160-AVERAGE(C88:C89))</f>
        <v>11405.215037026574</v>
      </c>
      <c r="F89" s="2">
        <f>D89*(AVERAGE(C89:C90)-160)</f>
        <v>0</v>
      </c>
    </row>
    <row r="90" spans="1:6" x14ac:dyDescent="0.25">
      <c r="A90">
        <v>1450</v>
      </c>
      <c r="B90">
        <v>240</v>
      </c>
      <c r="C90">
        <v>170</v>
      </c>
      <c r="D90" s="2">
        <v>270.33148875202403</v>
      </c>
      <c r="E90" s="2"/>
      <c r="F90" s="2">
        <f t="shared" ref="F90:F91" si="13">D90*(AVERAGE(C90:C91)-AVERAGE(C89:C90))</f>
        <v>5406.629775040481</v>
      </c>
    </row>
    <row r="91" spans="1:6" x14ac:dyDescent="0.25">
      <c r="A91">
        <v>1450</v>
      </c>
      <c r="B91">
        <v>240</v>
      </c>
      <c r="C91">
        <v>190</v>
      </c>
      <c r="D91" s="2">
        <v>285.71310448166201</v>
      </c>
      <c r="E91" s="2"/>
      <c r="F91" s="2">
        <f t="shared" si="13"/>
        <v>5714.2620896332401</v>
      </c>
    </row>
    <row r="92" spans="1:6" x14ac:dyDescent="0.25">
      <c r="A92">
        <v>1450</v>
      </c>
      <c r="B92">
        <v>240</v>
      </c>
      <c r="C92">
        <v>210</v>
      </c>
      <c r="D92" s="2">
        <v>289.39834187725899</v>
      </c>
      <c r="E92" s="2"/>
      <c r="F92" s="2">
        <f>D92*(AVERAGE(C92:C93)-AVERAGE(C91:C92))</f>
        <v>5787.9668375451802</v>
      </c>
    </row>
    <row r="93" spans="1:6" x14ac:dyDescent="0.25">
      <c r="A93">
        <v>1450</v>
      </c>
      <c r="B93">
        <v>240</v>
      </c>
      <c r="C93">
        <v>230</v>
      </c>
      <c r="D93" s="2">
        <v>291.050302171395</v>
      </c>
      <c r="E93" s="2"/>
      <c r="F93" s="2">
        <f>D93*(AVERAGE(C93:C94)-AVERAGE(C92:C93))</f>
        <v>5821.0060434279003</v>
      </c>
    </row>
    <row r="94" spans="1:6" x14ac:dyDescent="0.25">
      <c r="A94">
        <v>1450</v>
      </c>
      <c r="B94">
        <v>240</v>
      </c>
      <c r="C94">
        <v>250</v>
      </c>
      <c r="D94" s="2">
        <v>292.487574375375</v>
      </c>
      <c r="E94" s="2"/>
      <c r="F94" s="2">
        <f>D94*(AVERAGE(C94:C95)-AVERAGE(C93:C94))</f>
        <v>11699.502975015001</v>
      </c>
    </row>
    <row r="95" spans="1:6" x14ac:dyDescent="0.25">
      <c r="A95">
        <v>1450</v>
      </c>
      <c r="B95">
        <v>240</v>
      </c>
      <c r="C95">
        <v>310</v>
      </c>
      <c r="D95" s="2">
        <v>286.37454438317701</v>
      </c>
      <c r="E95" s="2"/>
      <c r="F95" s="2">
        <f>D95*(400-AVERAGE(C94:C95))</f>
        <v>34364.945325981244</v>
      </c>
    </row>
    <row r="96" spans="1:6" x14ac:dyDescent="0.25">
      <c r="D96" s="2"/>
      <c r="E96" s="5">
        <f>SUM(E86:E95)</f>
        <v>18987.081155776432</v>
      </c>
      <c r="F96" s="5">
        <f>SUM(F86:F95)</f>
        <v>68794.313046643045</v>
      </c>
    </row>
    <row r="97" spans="1:6" x14ac:dyDescent="0.25">
      <c r="D97" s="2"/>
      <c r="E97" s="4">
        <f>E96/SUM(E96:F96)</f>
        <v>0.21629960800113496</v>
      </c>
      <c r="F97" s="4">
        <f>F96/SUM(E96:F96)</f>
        <v>0.7837003919988651</v>
      </c>
    </row>
    <row r="99" spans="1:6" x14ac:dyDescent="0.25">
      <c r="A99" s="1" t="s">
        <v>15</v>
      </c>
      <c r="B99" s="1" t="s">
        <v>16</v>
      </c>
      <c r="C99" s="1" t="s">
        <v>17</v>
      </c>
      <c r="D99" s="3" t="s">
        <v>18</v>
      </c>
      <c r="E99" s="1" t="s">
        <v>0</v>
      </c>
      <c r="F99" s="1" t="s">
        <v>1</v>
      </c>
    </row>
    <row r="100" spans="1:6" x14ac:dyDescent="0.25">
      <c r="A100">
        <v>1550</v>
      </c>
      <c r="B100">
        <v>240</v>
      </c>
      <c r="C100">
        <v>5</v>
      </c>
      <c r="D100" s="2">
        <v>16.184512053720702</v>
      </c>
      <c r="E100" s="2">
        <f>D100*(AVERAGE(C100:C101)-0)</f>
        <v>283.2289609401123</v>
      </c>
      <c r="F100" s="2"/>
    </row>
    <row r="101" spans="1:6" x14ac:dyDescent="0.25">
      <c r="A101">
        <v>1550</v>
      </c>
      <c r="B101">
        <v>240</v>
      </c>
      <c r="C101">
        <v>30</v>
      </c>
      <c r="D101" s="2">
        <v>31.819916267905199</v>
      </c>
      <c r="E101" s="2">
        <f>D101*(AVERAGE(C101:C102)-AVERAGE(C100:C101))</f>
        <v>1193.2468600464449</v>
      </c>
      <c r="F101" s="2"/>
    </row>
    <row r="102" spans="1:6" x14ac:dyDescent="0.25">
      <c r="A102">
        <v>1550</v>
      </c>
      <c r="B102">
        <v>240</v>
      </c>
      <c r="C102">
        <v>80</v>
      </c>
      <c r="D102" s="2">
        <v>120.25404946242699</v>
      </c>
      <c r="E102" s="2">
        <f t="shared" ref="E102" si="14">D102*(AVERAGE(C102:C103)-AVERAGE(C101:C102))</f>
        <v>7215.2429677456194</v>
      </c>
      <c r="F102" s="2"/>
    </row>
    <row r="103" spans="1:6" x14ac:dyDescent="0.25">
      <c r="A103">
        <v>1550</v>
      </c>
      <c r="B103">
        <v>240</v>
      </c>
      <c r="C103">
        <v>150</v>
      </c>
      <c r="D103" s="2">
        <v>245.19339354186701</v>
      </c>
      <c r="E103" s="2">
        <f>D103*(160-AVERAGE(C102:C103))</f>
        <v>11033.702709384015</v>
      </c>
      <c r="F103" s="2">
        <f>D103*(AVERAGE(C103:C104)-160)</f>
        <v>0</v>
      </c>
    </row>
    <row r="104" spans="1:6" x14ac:dyDescent="0.25">
      <c r="A104">
        <v>1550</v>
      </c>
      <c r="B104">
        <v>240</v>
      </c>
      <c r="C104">
        <v>170</v>
      </c>
      <c r="D104" s="2">
        <v>269.69075594738803</v>
      </c>
      <c r="E104" s="2"/>
      <c r="F104" s="2">
        <f t="shared" ref="F104:F105" si="15">D104*(AVERAGE(C104:C105)-AVERAGE(C103:C104))</f>
        <v>5393.8151189477603</v>
      </c>
    </row>
    <row r="105" spans="1:6" x14ac:dyDescent="0.25">
      <c r="A105">
        <v>1550</v>
      </c>
      <c r="B105">
        <v>240</v>
      </c>
      <c r="C105">
        <v>190</v>
      </c>
      <c r="D105" s="2">
        <v>280.01589851740698</v>
      </c>
      <c r="E105" s="2"/>
      <c r="F105" s="2">
        <f t="shared" si="15"/>
        <v>5600.3179703481401</v>
      </c>
    </row>
    <row r="106" spans="1:6" x14ac:dyDescent="0.25">
      <c r="A106">
        <v>1550</v>
      </c>
      <c r="B106">
        <v>240</v>
      </c>
      <c r="C106">
        <v>210</v>
      </c>
      <c r="D106" s="2">
        <v>287.62568792183703</v>
      </c>
      <c r="E106" s="2"/>
      <c r="F106" s="2">
        <f>D106*(AVERAGE(C106:C107)-AVERAGE(C105:C106))</f>
        <v>5752.5137584367403</v>
      </c>
    </row>
    <row r="107" spans="1:6" x14ac:dyDescent="0.25">
      <c r="A107">
        <v>1550</v>
      </c>
      <c r="B107">
        <v>240</v>
      </c>
      <c r="C107">
        <v>230</v>
      </c>
      <c r="D107" s="2">
        <v>289.97587691285901</v>
      </c>
      <c r="E107" s="2"/>
      <c r="F107" s="2">
        <f>D107*(AVERAGE(C107:C108)-AVERAGE(C106:C107))</f>
        <v>5799.5175382571797</v>
      </c>
    </row>
    <row r="108" spans="1:6" x14ac:dyDescent="0.25">
      <c r="A108">
        <v>1550</v>
      </c>
      <c r="B108">
        <v>240</v>
      </c>
      <c r="C108">
        <v>250</v>
      </c>
      <c r="D108" s="2">
        <v>291.17876487162096</v>
      </c>
      <c r="E108" s="2"/>
      <c r="F108" s="2">
        <f>D108*(AVERAGE(C108:C109)-AVERAGE(C107:C108))</f>
        <v>11647.150594864837</v>
      </c>
    </row>
    <row r="109" spans="1:6" x14ac:dyDescent="0.25">
      <c r="A109">
        <v>1550</v>
      </c>
      <c r="B109">
        <v>240</v>
      </c>
      <c r="C109">
        <v>310</v>
      </c>
      <c r="D109" s="2">
        <v>286.53736593167503</v>
      </c>
      <c r="E109" s="2"/>
      <c r="F109" s="2">
        <f>D109*(400-AVERAGE(C108:C109))</f>
        <v>34384.483911801006</v>
      </c>
    </row>
    <row r="110" spans="1:6" x14ac:dyDescent="0.25">
      <c r="D110" s="2"/>
      <c r="E110" s="5">
        <f>SUM(E100:E109)</f>
        <v>19725.421498116193</v>
      </c>
      <c r="F110" s="5">
        <f>SUM(F100:F109)</f>
        <v>68577.798892655672</v>
      </c>
    </row>
    <row r="111" spans="1:6" x14ac:dyDescent="0.25">
      <c r="D111" s="2"/>
      <c r="E111" s="4">
        <f>E110/SUM(E110:F110)</f>
        <v>0.22338280994537318</v>
      </c>
      <c r="F111" s="4">
        <f>F110/SUM(E110:F110)</f>
        <v>0.77661719005462682</v>
      </c>
    </row>
    <row r="113" spans="1:6" x14ac:dyDescent="0.25">
      <c r="A113" s="1" t="s">
        <v>15</v>
      </c>
      <c r="B113" s="1" t="s">
        <v>16</v>
      </c>
      <c r="C113" s="1" t="s">
        <v>17</v>
      </c>
      <c r="D113" s="3" t="s">
        <v>18</v>
      </c>
      <c r="E113" s="1" t="s">
        <v>0</v>
      </c>
      <c r="F113" s="1" t="s">
        <v>1</v>
      </c>
    </row>
    <row r="114" spans="1:6" x14ac:dyDescent="0.25">
      <c r="A114">
        <v>1650</v>
      </c>
      <c r="B114">
        <v>240</v>
      </c>
      <c r="C114">
        <v>5</v>
      </c>
      <c r="D114" s="2">
        <v>21.690981644745698</v>
      </c>
      <c r="E114" s="2">
        <f>D114*(AVERAGE(C114:C115)-0)</f>
        <v>379.59217878304969</v>
      </c>
      <c r="F114" s="2"/>
    </row>
    <row r="115" spans="1:6" x14ac:dyDescent="0.25">
      <c r="A115">
        <v>1650</v>
      </c>
      <c r="B115">
        <v>240</v>
      </c>
      <c r="C115">
        <v>30</v>
      </c>
      <c r="D115" s="2">
        <v>0.97736698332278293</v>
      </c>
      <c r="E115" s="2">
        <f>D115*(AVERAGE(C115:C116)-AVERAGE(C114:C115))</f>
        <v>36.651261874604359</v>
      </c>
      <c r="F115" s="2"/>
    </row>
    <row r="116" spans="1:6" x14ac:dyDescent="0.25">
      <c r="A116">
        <v>1650</v>
      </c>
      <c r="B116">
        <v>240</v>
      </c>
      <c r="C116">
        <v>80</v>
      </c>
      <c r="D116" s="2">
        <v>119.143893353381</v>
      </c>
      <c r="E116" s="2">
        <f>D116*(90-AVERAGE(C115:C116))</f>
        <v>4170.0362673683348</v>
      </c>
      <c r="F116" s="2">
        <f>D116*(AVERAGE(C116:C117)-90)</f>
        <v>2978.5973338345252</v>
      </c>
    </row>
    <row r="117" spans="1:6" x14ac:dyDescent="0.25">
      <c r="A117">
        <v>1650</v>
      </c>
      <c r="B117">
        <v>240</v>
      </c>
      <c r="C117">
        <v>150</v>
      </c>
      <c r="D117" s="2">
        <v>238.25347980346001</v>
      </c>
      <c r="E117" s="2"/>
      <c r="F117" s="2">
        <f t="shared" ref="F117:F119" si="16">D117*(AVERAGE(C117:C118)-AVERAGE(C116:C117))</f>
        <v>10721.406591155701</v>
      </c>
    </row>
    <row r="118" spans="1:6" x14ac:dyDescent="0.25">
      <c r="A118">
        <v>1650</v>
      </c>
      <c r="B118">
        <v>240</v>
      </c>
      <c r="C118">
        <v>170</v>
      </c>
      <c r="D118" s="2">
        <v>263.57103312450499</v>
      </c>
      <c r="E118" s="2"/>
      <c r="F118" s="2">
        <f t="shared" si="16"/>
        <v>5271.4206624900999</v>
      </c>
    </row>
    <row r="119" spans="1:6" x14ac:dyDescent="0.25">
      <c r="A119">
        <v>1650</v>
      </c>
      <c r="B119">
        <v>240</v>
      </c>
      <c r="C119">
        <v>190</v>
      </c>
      <c r="D119" s="2">
        <v>280.516566438994</v>
      </c>
      <c r="E119" s="2"/>
      <c r="F119" s="2">
        <f t="shared" si="16"/>
        <v>5610.3313287798801</v>
      </c>
    </row>
    <row r="120" spans="1:6" x14ac:dyDescent="0.25">
      <c r="A120">
        <v>1650</v>
      </c>
      <c r="B120">
        <v>240</v>
      </c>
      <c r="C120">
        <v>210</v>
      </c>
      <c r="D120" s="2">
        <v>286.66823593974101</v>
      </c>
      <c r="E120" s="2"/>
      <c r="F120" s="2">
        <f>D120*(AVERAGE(C120:C121)-AVERAGE(C119:C120))</f>
        <v>5733.36471879482</v>
      </c>
    </row>
    <row r="121" spans="1:6" x14ac:dyDescent="0.25">
      <c r="A121">
        <v>1650</v>
      </c>
      <c r="B121">
        <v>240</v>
      </c>
      <c r="C121">
        <v>230</v>
      </c>
      <c r="D121" s="2">
        <v>289.65811227788697</v>
      </c>
      <c r="E121" s="2"/>
      <c r="F121" s="2">
        <f>D121*(AVERAGE(C121:C122)-AVERAGE(C120:C121))</f>
        <v>5793.1622455577399</v>
      </c>
    </row>
    <row r="122" spans="1:6" x14ac:dyDescent="0.25">
      <c r="A122">
        <v>1650</v>
      </c>
      <c r="B122">
        <v>240</v>
      </c>
      <c r="C122">
        <v>250</v>
      </c>
      <c r="D122" s="2">
        <v>290.12206615263898</v>
      </c>
      <c r="E122" s="2"/>
      <c r="F122" s="2">
        <f>D122*(AVERAGE(C122:C123)-AVERAGE(C121:C122))</f>
        <v>11604.88264610556</v>
      </c>
    </row>
    <row r="123" spans="1:6" x14ac:dyDescent="0.25">
      <c r="A123">
        <v>1650</v>
      </c>
      <c r="B123">
        <v>240</v>
      </c>
      <c r="C123">
        <v>310</v>
      </c>
      <c r="D123" s="2">
        <v>284.77948409254799</v>
      </c>
      <c r="E123" s="2"/>
      <c r="F123" s="2">
        <f>D123*(400-AVERAGE(C122:C123))</f>
        <v>34173.538091105758</v>
      </c>
    </row>
    <row r="124" spans="1:6" x14ac:dyDescent="0.25">
      <c r="D124" s="2"/>
      <c r="E124" s="5">
        <f>SUM(E114:E123)</f>
        <v>4586.2797080259888</v>
      </c>
      <c r="F124" s="5">
        <f>SUM(F114:F123)</f>
        <v>81886.703617824081</v>
      </c>
    </row>
    <row r="125" spans="1:6" x14ac:dyDescent="0.25">
      <c r="D125" s="2"/>
      <c r="E125" s="4">
        <f>E124/SUM(E124:F124)</f>
        <v>5.3037139828330346E-2</v>
      </c>
      <c r="F125" s="4">
        <f>F124/SUM(E124:F124)</f>
        <v>0.94696286017166964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F145"/>
  <sheetViews>
    <sheetView workbookViewId="0"/>
  </sheetViews>
  <sheetFormatPr defaultRowHeight="15" x14ac:dyDescent="0.25"/>
  <cols>
    <col min="4" max="4" width="9.28515625" bestFit="1" customWidth="1"/>
    <col min="5" max="6" width="9.5703125" bestFit="1" customWidth="1"/>
  </cols>
  <sheetData>
    <row r="1" spans="1:6" x14ac:dyDescent="0.25">
      <c r="A1" s="1" t="s">
        <v>15</v>
      </c>
      <c r="B1" s="1" t="s">
        <v>16</v>
      </c>
      <c r="C1" s="1" t="s">
        <v>17</v>
      </c>
      <c r="D1" s="1" t="s">
        <v>18</v>
      </c>
      <c r="E1" s="1" t="s">
        <v>0</v>
      </c>
      <c r="F1" s="1" t="s">
        <v>1</v>
      </c>
    </row>
    <row r="2" spans="1:6" x14ac:dyDescent="0.25">
      <c r="A2">
        <v>550</v>
      </c>
      <c r="B2">
        <v>240</v>
      </c>
      <c r="C2">
        <v>5</v>
      </c>
      <c r="D2" s="2">
        <v>41.005552246861399</v>
      </c>
      <c r="E2" s="2">
        <f>D2*(AVERAGE(C2:C3)-0)</f>
        <v>717.59716432007451</v>
      </c>
      <c r="F2" s="2"/>
    </row>
    <row r="3" spans="1:6" x14ac:dyDescent="0.25">
      <c r="A3">
        <v>550</v>
      </c>
      <c r="B3">
        <v>240</v>
      </c>
      <c r="C3">
        <v>30</v>
      </c>
      <c r="D3" s="2">
        <v>19.7174925615594</v>
      </c>
      <c r="E3" s="2">
        <f>D3*(AVERAGE(C3:C4)-AVERAGE(C2:C3))</f>
        <v>739.40597105847746</v>
      </c>
      <c r="F3" s="2"/>
    </row>
    <row r="4" spans="1:6" x14ac:dyDescent="0.25">
      <c r="A4">
        <v>550</v>
      </c>
      <c r="B4">
        <v>240</v>
      </c>
      <c r="C4">
        <v>80</v>
      </c>
      <c r="D4" s="2">
        <v>56.130265372790497</v>
      </c>
      <c r="E4" s="2">
        <f>D4*(AVERAGE(C4:C5)-AVERAGE(C3:C4))</f>
        <v>3367.8159223674297</v>
      </c>
      <c r="F4" s="2"/>
    </row>
    <row r="5" spans="1:6" x14ac:dyDescent="0.25">
      <c r="A5">
        <v>550</v>
      </c>
      <c r="B5">
        <v>240</v>
      </c>
      <c r="C5">
        <v>150</v>
      </c>
      <c r="D5" s="2">
        <v>253.448564310752</v>
      </c>
      <c r="E5" s="2">
        <f>D5*(160-AVERAGE(C4:C5))</f>
        <v>11405.18539398384</v>
      </c>
      <c r="F5" s="2">
        <f>D5*(AVERAGE(C5:C6)-160)</f>
        <v>0</v>
      </c>
    </row>
    <row r="6" spans="1:6" x14ac:dyDescent="0.25">
      <c r="A6">
        <v>550</v>
      </c>
      <c r="B6">
        <v>240</v>
      </c>
      <c r="C6">
        <v>170</v>
      </c>
      <c r="D6" s="2">
        <v>261.46711496324303</v>
      </c>
      <c r="E6" s="2"/>
      <c r="F6" s="2">
        <f>D6*(AVERAGE(C6:C7)-AVERAGE(C5:C6))</f>
        <v>5229.3422992648611</v>
      </c>
    </row>
    <row r="7" spans="1:6" x14ac:dyDescent="0.25">
      <c r="A7">
        <v>550</v>
      </c>
      <c r="B7">
        <v>240</v>
      </c>
      <c r="C7">
        <v>190</v>
      </c>
      <c r="D7" s="2">
        <v>267.73311842640902</v>
      </c>
      <c r="E7" s="2"/>
      <c r="F7" s="2">
        <f>D7*(AVERAGE(C7:C8)-AVERAGE(C6:C7))</f>
        <v>5354.6623685281802</v>
      </c>
    </row>
    <row r="8" spans="1:6" x14ac:dyDescent="0.25">
      <c r="A8">
        <v>550</v>
      </c>
      <c r="B8">
        <v>240</v>
      </c>
      <c r="C8">
        <v>210</v>
      </c>
      <c r="D8" s="2">
        <v>272.76614258280301</v>
      </c>
      <c r="E8" s="2"/>
      <c r="F8" s="2">
        <f>D8*(AVERAGE(C8:C9)-AVERAGE(C7:C8))</f>
        <v>5455.3228516560603</v>
      </c>
    </row>
    <row r="9" spans="1:6" x14ac:dyDescent="0.25">
      <c r="A9">
        <v>550</v>
      </c>
      <c r="B9">
        <v>240</v>
      </c>
      <c r="C9">
        <v>230</v>
      </c>
      <c r="D9" s="2">
        <v>273.41053512252404</v>
      </c>
      <c r="E9" s="2"/>
      <c r="F9" s="2">
        <f>D9*(AVERAGE(C9:C10)-AVERAGE(C8:C9))</f>
        <v>5468.2107024504803</v>
      </c>
    </row>
    <row r="10" spans="1:6" x14ac:dyDescent="0.25">
      <c r="A10">
        <v>550</v>
      </c>
      <c r="B10">
        <v>240</v>
      </c>
      <c r="C10">
        <v>250</v>
      </c>
      <c r="D10" s="2">
        <v>275.292065046196</v>
      </c>
      <c r="E10" s="2"/>
      <c r="F10" s="2">
        <f>D10*(AVERAGE(C10:C11)-AVERAGE(C9:C10))</f>
        <v>11011.68260184784</v>
      </c>
    </row>
    <row r="11" spans="1:6" x14ac:dyDescent="0.25">
      <c r="A11">
        <v>550</v>
      </c>
      <c r="B11">
        <v>240</v>
      </c>
      <c r="C11">
        <v>310</v>
      </c>
      <c r="D11" s="2">
        <v>269.37063487350099</v>
      </c>
      <c r="E11" s="2"/>
      <c r="F11" s="2">
        <f>D11*(400-AVERAGE(C10:C11))</f>
        <v>32324.47618482012</v>
      </c>
    </row>
    <row r="12" spans="1:6" x14ac:dyDescent="0.25">
      <c r="D12" s="2"/>
      <c r="E12" s="5">
        <f>SUM(E2:E11)</f>
        <v>16230.004451729823</v>
      </c>
      <c r="F12" s="5">
        <f>SUM(F2:F11)</f>
        <v>64843.697008567542</v>
      </c>
    </row>
    <row r="13" spans="1:6" x14ac:dyDescent="0.25">
      <c r="D13" s="2"/>
      <c r="E13" s="4">
        <f>E12/SUM(E12:F12)</f>
        <v>0.20018827510518716</v>
      </c>
      <c r="F13" s="4">
        <f>F12/SUM(E12:F12)</f>
        <v>0.79981172489481289</v>
      </c>
    </row>
    <row r="14" spans="1:6" x14ac:dyDescent="0.25">
      <c r="D14" s="2"/>
      <c r="E14" s="2"/>
      <c r="F14" s="2"/>
    </row>
    <row r="15" spans="1:6" x14ac:dyDescent="0.25">
      <c r="A15" s="1" t="s">
        <v>15</v>
      </c>
      <c r="B15" s="1" t="s">
        <v>16</v>
      </c>
      <c r="C15" s="1" t="s">
        <v>17</v>
      </c>
      <c r="D15" s="3" t="s">
        <v>18</v>
      </c>
      <c r="E15" s="3" t="s">
        <v>0</v>
      </c>
      <c r="F15" s="3" t="s">
        <v>1</v>
      </c>
    </row>
    <row r="16" spans="1:6" x14ac:dyDescent="0.25">
      <c r="A16">
        <v>750</v>
      </c>
      <c r="B16">
        <v>240</v>
      </c>
      <c r="C16">
        <v>5</v>
      </c>
      <c r="D16" s="2">
        <v>18.821741961010201</v>
      </c>
      <c r="E16" s="2">
        <f>D16*(AVERAGE(C16:C17)-0)</f>
        <v>329.38048431767851</v>
      </c>
      <c r="F16" s="2"/>
    </row>
    <row r="17" spans="1:6" x14ac:dyDescent="0.25">
      <c r="A17">
        <v>750</v>
      </c>
      <c r="B17">
        <v>240</v>
      </c>
      <c r="C17">
        <v>30</v>
      </c>
      <c r="D17" s="2">
        <v>19.5814796685601</v>
      </c>
      <c r="E17" s="2">
        <f>D17*(AVERAGE(C17:C18)-AVERAGE(C16:C17))</f>
        <v>734.30548757100371</v>
      </c>
      <c r="F17" s="2"/>
    </row>
    <row r="18" spans="1:6" x14ac:dyDescent="0.25">
      <c r="A18">
        <v>750</v>
      </c>
      <c r="B18">
        <v>240</v>
      </c>
      <c r="C18">
        <v>80</v>
      </c>
      <c r="D18" s="2">
        <v>54.255247575115902</v>
      </c>
      <c r="E18" s="2">
        <f t="shared" ref="E18" si="0">D18*(AVERAGE(C18:C19)-AVERAGE(C17:C18))</f>
        <v>3255.3148545069544</v>
      </c>
      <c r="F18" s="2"/>
    </row>
    <row r="19" spans="1:6" x14ac:dyDescent="0.25">
      <c r="A19">
        <v>750</v>
      </c>
      <c r="B19">
        <v>240</v>
      </c>
      <c r="C19">
        <v>150</v>
      </c>
      <c r="D19" s="2">
        <v>245.603478156991</v>
      </c>
      <c r="E19" s="2">
        <f>D19*(160-AVERAGE(C18:C19))</f>
        <v>11052.156517064595</v>
      </c>
      <c r="F19" s="2">
        <f>D19*(AVERAGE(C19:C20)-160)</f>
        <v>0</v>
      </c>
    </row>
    <row r="20" spans="1:6" x14ac:dyDescent="0.25">
      <c r="A20">
        <v>750</v>
      </c>
      <c r="B20">
        <v>240</v>
      </c>
      <c r="C20">
        <v>170</v>
      </c>
      <c r="D20" s="2">
        <v>267.22648954902604</v>
      </c>
      <c r="E20" s="2"/>
      <c r="F20" s="2">
        <f t="shared" ref="F20:F21" si="1">D20*(AVERAGE(C20:C21)-AVERAGE(C19:C20))</f>
        <v>5344.5297909805213</v>
      </c>
    </row>
    <row r="21" spans="1:6" x14ac:dyDescent="0.25">
      <c r="A21">
        <v>750</v>
      </c>
      <c r="B21">
        <v>240</v>
      </c>
      <c r="C21">
        <v>190</v>
      </c>
      <c r="D21" s="2">
        <v>280.46164921100797</v>
      </c>
      <c r="E21" s="2"/>
      <c r="F21" s="2">
        <f t="shared" si="1"/>
        <v>5609.2329842201598</v>
      </c>
    </row>
    <row r="22" spans="1:6" x14ac:dyDescent="0.25">
      <c r="A22">
        <v>750</v>
      </c>
      <c r="B22">
        <v>240</v>
      </c>
      <c r="C22">
        <v>210</v>
      </c>
      <c r="D22" s="2">
        <v>281.28407310785701</v>
      </c>
      <c r="E22" s="2"/>
      <c r="F22" s="2">
        <f>D22*(AVERAGE(C22:C23)-AVERAGE(C21:C22))</f>
        <v>5625.6814621571402</v>
      </c>
    </row>
    <row r="23" spans="1:6" x14ac:dyDescent="0.25">
      <c r="A23">
        <v>750</v>
      </c>
      <c r="B23">
        <v>240</v>
      </c>
      <c r="C23">
        <v>230</v>
      </c>
      <c r="D23" s="2">
        <v>286.01027493764599</v>
      </c>
      <c r="E23" s="2"/>
      <c r="F23" s="2">
        <f>D23*(AVERAGE(C23:C24)-AVERAGE(C22:C23))</f>
        <v>5720.20549875292</v>
      </c>
    </row>
    <row r="24" spans="1:6" x14ac:dyDescent="0.25">
      <c r="A24">
        <v>750</v>
      </c>
      <c r="B24">
        <v>240</v>
      </c>
      <c r="C24">
        <v>250</v>
      </c>
      <c r="D24" s="2">
        <v>286.57456978012203</v>
      </c>
      <c r="E24" s="2"/>
      <c r="F24" s="2">
        <f>D24*(AVERAGE(C24:C25)-AVERAGE(C23:C24))</f>
        <v>11462.982791204882</v>
      </c>
    </row>
    <row r="25" spans="1:6" x14ac:dyDescent="0.25">
      <c r="A25">
        <v>750</v>
      </c>
      <c r="B25">
        <v>240</v>
      </c>
      <c r="C25">
        <v>310</v>
      </c>
      <c r="D25" s="2">
        <v>280.74593038237799</v>
      </c>
      <c r="E25" s="2"/>
      <c r="F25" s="2">
        <f>D25*(400-AVERAGE(C24:C25))</f>
        <v>33689.511645885359</v>
      </c>
    </row>
    <row r="26" spans="1:6" x14ac:dyDescent="0.25">
      <c r="D26" s="2"/>
      <c r="E26" s="5">
        <f>SUM(E16:E25)</f>
        <v>15371.157343460232</v>
      </c>
      <c r="F26" s="5">
        <f>SUM(F16:F25)</f>
        <v>67452.144173200984</v>
      </c>
    </row>
    <row r="27" spans="1:6" x14ac:dyDescent="0.25">
      <c r="D27" s="2"/>
      <c r="E27" s="4">
        <f>E26/SUM(E26:F26)</f>
        <v>0.18558976836208443</v>
      </c>
      <c r="F27" s="4">
        <f>F26/SUM(E26:F26)</f>
        <v>0.81441023163791559</v>
      </c>
    </row>
    <row r="28" spans="1:6" x14ac:dyDescent="0.25">
      <c r="D28" s="2"/>
      <c r="E28" s="2"/>
      <c r="F28" s="2"/>
    </row>
    <row r="29" spans="1:6" x14ac:dyDescent="0.25">
      <c r="A29" s="1" t="s">
        <v>15</v>
      </c>
      <c r="B29" s="1" t="s">
        <v>16</v>
      </c>
      <c r="C29" s="1" t="s">
        <v>17</v>
      </c>
      <c r="D29" s="3" t="s">
        <v>18</v>
      </c>
      <c r="E29" s="3" t="s">
        <v>0</v>
      </c>
      <c r="F29" s="3" t="s">
        <v>1</v>
      </c>
    </row>
    <row r="30" spans="1:6" x14ac:dyDescent="0.25">
      <c r="A30">
        <v>950</v>
      </c>
      <c r="B30">
        <v>240</v>
      </c>
      <c r="C30">
        <v>5</v>
      </c>
      <c r="D30" s="2">
        <v>-15.318296577292099</v>
      </c>
      <c r="E30" s="2">
        <f>D30*(AVERAGE(C30:C31)-0)</f>
        <v>-268.07019010261172</v>
      </c>
      <c r="F30" s="2"/>
    </row>
    <row r="31" spans="1:6" x14ac:dyDescent="0.25">
      <c r="A31">
        <v>950</v>
      </c>
      <c r="B31">
        <v>240</v>
      </c>
      <c r="C31">
        <v>30</v>
      </c>
      <c r="D31" s="2">
        <v>-9.8268494518904905</v>
      </c>
      <c r="E31" s="2">
        <f>D31*(AVERAGE(C31:C32)-AVERAGE(C30:C31))</f>
        <v>-368.5068544458934</v>
      </c>
      <c r="F31" s="2"/>
    </row>
    <row r="32" spans="1:6" x14ac:dyDescent="0.25">
      <c r="A32">
        <v>950</v>
      </c>
      <c r="B32">
        <v>240</v>
      </c>
      <c r="C32">
        <v>80</v>
      </c>
      <c r="D32" s="2">
        <v>36.937156254864497</v>
      </c>
      <c r="E32" s="2">
        <f t="shared" ref="E32" si="2">D32*(AVERAGE(C32:C33)-AVERAGE(C31:C32))</f>
        <v>2216.2293752918699</v>
      </c>
      <c r="F32" s="2"/>
    </row>
    <row r="33" spans="1:6" x14ac:dyDescent="0.25">
      <c r="A33">
        <v>950</v>
      </c>
      <c r="B33">
        <v>240</v>
      </c>
      <c r="C33">
        <v>150</v>
      </c>
      <c r="D33" s="2">
        <v>255.15157322475503</v>
      </c>
      <c r="E33" s="2">
        <f>D33*(160-AVERAGE(C32:C33))</f>
        <v>11481.820795113976</v>
      </c>
      <c r="F33" s="2">
        <f>D33*(AVERAGE(C33:C34)-160)</f>
        <v>0</v>
      </c>
    </row>
    <row r="34" spans="1:6" x14ac:dyDescent="0.25">
      <c r="A34">
        <v>950</v>
      </c>
      <c r="B34">
        <v>240</v>
      </c>
      <c r="C34">
        <v>170</v>
      </c>
      <c r="D34" s="2">
        <v>274.43123364697999</v>
      </c>
      <c r="E34" s="2"/>
      <c r="F34" s="2">
        <f t="shared" ref="F34:F35" si="3">D34*(AVERAGE(C34:C35)-AVERAGE(C33:C34))</f>
        <v>5488.6246729395998</v>
      </c>
    </row>
    <row r="35" spans="1:6" x14ac:dyDescent="0.25">
      <c r="A35">
        <v>950</v>
      </c>
      <c r="B35">
        <v>240</v>
      </c>
      <c r="C35">
        <v>190</v>
      </c>
      <c r="D35" s="2">
        <v>280.96762154988903</v>
      </c>
      <c r="E35" s="2"/>
      <c r="F35" s="2">
        <f t="shared" si="3"/>
        <v>5619.3524309977802</v>
      </c>
    </row>
    <row r="36" spans="1:6" x14ac:dyDescent="0.25">
      <c r="A36">
        <v>950</v>
      </c>
      <c r="B36">
        <v>240</v>
      </c>
      <c r="C36">
        <v>210</v>
      </c>
      <c r="D36" s="2">
        <v>287.56484868731798</v>
      </c>
      <c r="E36" s="2"/>
      <c r="F36" s="2">
        <f>D36*(AVERAGE(C36:C37)-AVERAGE(C35:C36))</f>
        <v>5751.2969737463591</v>
      </c>
    </row>
    <row r="37" spans="1:6" x14ac:dyDescent="0.25">
      <c r="A37">
        <v>950</v>
      </c>
      <c r="B37">
        <v>240</v>
      </c>
      <c r="C37">
        <v>230</v>
      </c>
      <c r="D37" s="2">
        <v>288.16131391639203</v>
      </c>
      <c r="E37" s="2"/>
      <c r="F37" s="2">
        <f>D37*(AVERAGE(C37:C38)-AVERAGE(C36:C37))</f>
        <v>5763.2262783278402</v>
      </c>
    </row>
    <row r="38" spans="1:6" x14ac:dyDescent="0.25">
      <c r="A38">
        <v>950</v>
      </c>
      <c r="B38">
        <v>240</v>
      </c>
      <c r="C38">
        <v>250</v>
      </c>
      <c r="D38" s="2">
        <v>290.946787934246</v>
      </c>
      <c r="E38" s="2"/>
      <c r="F38" s="2">
        <f>D38*(AVERAGE(C38:C39)-AVERAGE(C37:C38))</f>
        <v>11637.87151736984</v>
      </c>
    </row>
    <row r="39" spans="1:6" x14ac:dyDescent="0.25">
      <c r="A39">
        <v>950</v>
      </c>
      <c r="B39">
        <v>240</v>
      </c>
      <c r="C39">
        <v>310</v>
      </c>
      <c r="D39" s="2">
        <v>285.418952593504</v>
      </c>
      <c r="E39" s="2"/>
      <c r="F39" s="2">
        <f>D39*(400-AVERAGE(C38:C39))</f>
        <v>34250.274311220477</v>
      </c>
    </row>
    <row r="40" spans="1:6" x14ac:dyDescent="0.25">
      <c r="D40" s="2"/>
      <c r="E40" s="5">
        <f>SUM(E30:E39)</f>
        <v>13061.473125857341</v>
      </c>
      <c r="F40" s="5">
        <f>SUM(F30:F39)</f>
        <v>68510.646184601894</v>
      </c>
    </row>
    <row r="41" spans="1:6" x14ac:dyDescent="0.25">
      <c r="D41" s="2"/>
      <c r="E41" s="4">
        <f>E40/SUM(E40:F40)</f>
        <v>0.16012178224947246</v>
      </c>
      <c r="F41" s="4">
        <f>F40/SUM(E40:F40)</f>
        <v>0.83987821775052751</v>
      </c>
    </row>
    <row r="42" spans="1:6" x14ac:dyDescent="0.25">
      <c r="D42" s="2"/>
      <c r="E42" s="2"/>
      <c r="F42" s="2"/>
    </row>
    <row r="43" spans="1:6" x14ac:dyDescent="0.25">
      <c r="A43" s="1" t="s">
        <v>15</v>
      </c>
      <c r="B43" s="1" t="s">
        <v>16</v>
      </c>
      <c r="C43" s="1" t="s">
        <v>17</v>
      </c>
      <c r="D43" s="3" t="s">
        <v>18</v>
      </c>
      <c r="E43" s="3" t="s">
        <v>0</v>
      </c>
      <c r="F43" s="3" t="s">
        <v>1</v>
      </c>
    </row>
    <row r="44" spans="1:6" x14ac:dyDescent="0.25">
      <c r="A44">
        <v>1050</v>
      </c>
      <c r="B44">
        <v>240</v>
      </c>
      <c r="C44">
        <v>5</v>
      </c>
      <c r="D44" s="2">
        <v>-21.088002110949798</v>
      </c>
      <c r="E44" s="2">
        <f>D44*(AVERAGE(C44:C45)-0)</f>
        <v>-369.04003694162145</v>
      </c>
      <c r="F44" s="2"/>
    </row>
    <row r="45" spans="1:6" x14ac:dyDescent="0.25">
      <c r="A45">
        <v>1050</v>
      </c>
      <c r="B45">
        <v>240</v>
      </c>
      <c r="C45">
        <v>30</v>
      </c>
      <c r="D45" s="2">
        <v>1.9225635800471701</v>
      </c>
      <c r="E45" s="2">
        <f>D45*(AVERAGE(C45:C46)-AVERAGE(C44:C45))</f>
        <v>72.096134251768873</v>
      </c>
      <c r="F45" s="2"/>
    </row>
    <row r="46" spans="1:6" x14ac:dyDescent="0.25">
      <c r="A46">
        <v>1050</v>
      </c>
      <c r="B46">
        <v>240</v>
      </c>
      <c r="C46">
        <v>80</v>
      </c>
      <c r="D46" s="2">
        <v>61.545816174365996</v>
      </c>
      <c r="E46" s="2">
        <f t="shared" ref="E46" si="4">D46*(AVERAGE(C46:C47)-AVERAGE(C45:C46))</f>
        <v>3692.7489704619597</v>
      </c>
      <c r="F46" s="2"/>
    </row>
    <row r="47" spans="1:6" x14ac:dyDescent="0.25">
      <c r="A47">
        <v>1050</v>
      </c>
      <c r="B47">
        <v>240</v>
      </c>
      <c r="C47">
        <v>150</v>
      </c>
      <c r="D47" s="2">
        <v>253.69658061512399</v>
      </c>
      <c r="E47" s="2">
        <f>D47*(160-AVERAGE(C46:C47))</f>
        <v>11416.346127680579</v>
      </c>
      <c r="F47" s="2">
        <f>D47*(AVERAGE(C47:C48)-160)</f>
        <v>0</v>
      </c>
    </row>
    <row r="48" spans="1:6" x14ac:dyDescent="0.25">
      <c r="A48">
        <v>1050</v>
      </c>
      <c r="B48">
        <v>240</v>
      </c>
      <c r="C48">
        <v>170</v>
      </c>
      <c r="D48" s="2">
        <v>274.33329998709701</v>
      </c>
      <c r="E48" s="2"/>
      <c r="F48" s="2">
        <f t="shared" ref="F48:F49" si="5">D48*(AVERAGE(C48:C49)-AVERAGE(C47:C48))</f>
        <v>5486.6659997419401</v>
      </c>
    </row>
    <row r="49" spans="1:6" x14ac:dyDescent="0.25">
      <c r="A49">
        <v>1050</v>
      </c>
      <c r="B49">
        <v>240</v>
      </c>
      <c r="C49">
        <v>190</v>
      </c>
      <c r="D49" s="2">
        <v>282.52438376123399</v>
      </c>
      <c r="E49" s="2"/>
      <c r="F49" s="2">
        <f t="shared" si="5"/>
        <v>5650.4876752246801</v>
      </c>
    </row>
    <row r="50" spans="1:6" x14ac:dyDescent="0.25">
      <c r="A50">
        <v>1050</v>
      </c>
      <c r="B50">
        <v>240</v>
      </c>
      <c r="C50">
        <v>210</v>
      </c>
      <c r="D50" s="2">
        <v>286.92067499376401</v>
      </c>
      <c r="E50" s="2"/>
      <c r="F50" s="2">
        <f>D50*(AVERAGE(C50:C51)-AVERAGE(C49:C50))</f>
        <v>5738.4134998752797</v>
      </c>
    </row>
    <row r="51" spans="1:6" x14ac:dyDescent="0.25">
      <c r="A51">
        <v>1050</v>
      </c>
      <c r="B51">
        <v>240</v>
      </c>
      <c r="C51">
        <v>230</v>
      </c>
      <c r="D51" s="2">
        <v>289.99612018333698</v>
      </c>
      <c r="E51" s="2"/>
      <c r="F51" s="2">
        <f>D51*(AVERAGE(C51:C52)-AVERAGE(C50:C51))</f>
        <v>5799.9224036667401</v>
      </c>
    </row>
    <row r="52" spans="1:6" x14ac:dyDescent="0.25">
      <c r="A52">
        <v>1050</v>
      </c>
      <c r="B52">
        <v>240</v>
      </c>
      <c r="C52">
        <v>250</v>
      </c>
      <c r="D52" s="2">
        <v>292.023620500623</v>
      </c>
      <c r="E52" s="2"/>
      <c r="F52" s="2">
        <f>D52*(AVERAGE(C52:C53)-AVERAGE(C51:C52))</f>
        <v>11680.944820024921</v>
      </c>
    </row>
    <row r="53" spans="1:6" x14ac:dyDescent="0.25">
      <c r="A53">
        <v>1050</v>
      </c>
      <c r="B53">
        <v>240</v>
      </c>
      <c r="C53">
        <v>310</v>
      </c>
      <c r="D53" s="2">
        <v>285.50036336775304</v>
      </c>
      <c r="E53" s="2"/>
      <c r="F53" s="2">
        <f>D53*(400-AVERAGE(C52:C53))</f>
        <v>34260.043604130362</v>
      </c>
    </row>
    <row r="54" spans="1:6" x14ac:dyDescent="0.25">
      <c r="D54" s="2"/>
      <c r="E54" s="5">
        <f>SUM(E44:E53)</f>
        <v>14812.151195452687</v>
      </c>
      <c r="F54" s="5">
        <f>SUM(F44:F53)</f>
        <v>68616.47800266392</v>
      </c>
    </row>
    <row r="55" spans="1:6" x14ac:dyDescent="0.25">
      <c r="D55" s="2"/>
      <c r="E55" s="4">
        <f>E54/SUM(E54:F54)</f>
        <v>0.17754278522638212</v>
      </c>
      <c r="F55" s="4">
        <f>F54/SUM(E54:F54)</f>
        <v>0.822457214773618</v>
      </c>
    </row>
    <row r="56" spans="1:6" x14ac:dyDescent="0.25">
      <c r="D56" s="2"/>
      <c r="E56" s="2"/>
      <c r="F56" s="2"/>
    </row>
    <row r="57" spans="1:6" x14ac:dyDescent="0.25">
      <c r="A57" s="1" t="s">
        <v>15</v>
      </c>
      <c r="B57" s="1" t="s">
        <v>16</v>
      </c>
      <c r="C57" s="1" t="s">
        <v>17</v>
      </c>
      <c r="D57" s="3" t="s">
        <v>18</v>
      </c>
      <c r="E57" s="3" t="s">
        <v>0</v>
      </c>
      <c r="F57" s="3" t="s">
        <v>1</v>
      </c>
    </row>
    <row r="58" spans="1:6" x14ac:dyDescent="0.25">
      <c r="A58">
        <v>1150</v>
      </c>
      <c r="B58">
        <v>240</v>
      </c>
      <c r="C58">
        <v>5</v>
      </c>
      <c r="D58" s="2">
        <v>-11.357276241273301</v>
      </c>
      <c r="E58" s="2">
        <f>D58*(AVERAGE(C58:C59)-0)</f>
        <v>-198.75233422228277</v>
      </c>
      <c r="F58" s="2"/>
    </row>
    <row r="59" spans="1:6" x14ac:dyDescent="0.25">
      <c r="A59">
        <v>1150</v>
      </c>
      <c r="B59">
        <v>240</v>
      </c>
      <c r="C59">
        <v>30</v>
      </c>
      <c r="D59" s="2">
        <v>4.7624208704833695</v>
      </c>
      <c r="E59" s="2">
        <f>D59*(AVERAGE(C59:C60)-AVERAGE(C58:C59))</f>
        <v>178.59078264312635</v>
      </c>
      <c r="F59" s="2"/>
    </row>
    <row r="60" spans="1:6" x14ac:dyDescent="0.25">
      <c r="A60">
        <v>1150</v>
      </c>
      <c r="B60">
        <v>240</v>
      </c>
      <c r="C60">
        <v>80</v>
      </c>
      <c r="D60" s="2">
        <v>70.02207965869539</v>
      </c>
      <c r="E60" s="2">
        <f t="shared" ref="E60" si="6">D60*(AVERAGE(C60:C61)-AVERAGE(C59:C60))</f>
        <v>4201.324779521723</v>
      </c>
      <c r="F60" s="2"/>
    </row>
    <row r="61" spans="1:6" x14ac:dyDescent="0.25">
      <c r="A61">
        <v>1150</v>
      </c>
      <c r="B61">
        <v>240</v>
      </c>
      <c r="C61">
        <v>150</v>
      </c>
      <c r="D61" s="2">
        <v>248.57287395887502</v>
      </c>
      <c r="E61" s="2">
        <f>D61*(160-AVERAGE(C60:C61))</f>
        <v>11185.779328149376</v>
      </c>
      <c r="F61" s="2">
        <f>D61*(AVERAGE(C61:C62)-160)</f>
        <v>0</v>
      </c>
    </row>
    <row r="62" spans="1:6" x14ac:dyDescent="0.25">
      <c r="A62">
        <v>1150</v>
      </c>
      <c r="B62">
        <v>240</v>
      </c>
      <c r="C62">
        <v>170</v>
      </c>
      <c r="D62" s="2">
        <v>275.38660659048503</v>
      </c>
      <c r="E62" s="2"/>
      <c r="F62" s="2">
        <f t="shared" ref="F62:F63" si="7">D62*(AVERAGE(C62:C63)-AVERAGE(C61:C62))</f>
        <v>5507.7321318097001</v>
      </c>
    </row>
    <row r="63" spans="1:6" x14ac:dyDescent="0.25">
      <c r="A63">
        <v>1150</v>
      </c>
      <c r="B63">
        <v>240</v>
      </c>
      <c r="C63">
        <v>190</v>
      </c>
      <c r="D63" s="2">
        <v>280.66845883914101</v>
      </c>
      <c r="E63" s="2"/>
      <c r="F63" s="2">
        <f t="shared" si="7"/>
        <v>5613.3691767828204</v>
      </c>
    </row>
    <row r="64" spans="1:6" x14ac:dyDescent="0.25">
      <c r="A64">
        <v>1150</v>
      </c>
      <c r="B64">
        <v>240</v>
      </c>
      <c r="C64">
        <v>210</v>
      </c>
      <c r="D64" s="2">
        <v>285.06704795642798</v>
      </c>
      <c r="E64" s="2"/>
      <c r="F64" s="2">
        <f>D64*(AVERAGE(C64:C65)-AVERAGE(C63:C64))</f>
        <v>5701.3409591285599</v>
      </c>
    </row>
    <row r="65" spans="1:6" x14ac:dyDescent="0.25">
      <c r="A65">
        <v>1150</v>
      </c>
      <c r="B65">
        <v>240</v>
      </c>
      <c r="C65">
        <v>230</v>
      </c>
      <c r="D65" s="2">
        <v>287.70097100340098</v>
      </c>
      <c r="E65" s="2"/>
      <c r="F65" s="2">
        <f>D65*(AVERAGE(C65:C66)-AVERAGE(C64:C65))</f>
        <v>5754.0194200680198</v>
      </c>
    </row>
    <row r="66" spans="1:6" x14ac:dyDescent="0.25">
      <c r="A66">
        <v>1150</v>
      </c>
      <c r="B66">
        <v>240</v>
      </c>
      <c r="C66">
        <v>250</v>
      </c>
      <c r="D66" s="2">
        <v>289.84850844346903</v>
      </c>
      <c r="E66" s="2"/>
      <c r="F66" s="2">
        <f>D66*(AVERAGE(C66:C67)-AVERAGE(C65:C66))</f>
        <v>11593.940337738761</v>
      </c>
    </row>
    <row r="67" spans="1:6" x14ac:dyDescent="0.25">
      <c r="A67">
        <v>1150</v>
      </c>
      <c r="B67">
        <v>240</v>
      </c>
      <c r="C67">
        <v>310</v>
      </c>
      <c r="D67" s="2">
        <v>282.50512529850897</v>
      </c>
      <c r="E67" s="2"/>
      <c r="F67" s="2">
        <f>D67*(400-AVERAGE(C66:C67))</f>
        <v>33900.61503582108</v>
      </c>
    </row>
    <row r="68" spans="1:6" x14ac:dyDescent="0.25">
      <c r="D68" s="2"/>
      <c r="E68" s="5">
        <f>SUM(E58:E67)</f>
        <v>15366.942556091943</v>
      </c>
      <c r="F68" s="5">
        <f>SUM(F58:F67)</f>
        <v>68071.017061348946</v>
      </c>
    </row>
    <row r="69" spans="1:6" x14ac:dyDescent="0.25">
      <c r="D69" s="2"/>
      <c r="E69" s="4">
        <f>E68/SUM(E68:F68)</f>
        <v>0.18417207978896713</v>
      </c>
      <c r="F69" s="4">
        <f>F68/SUM(E68:F68)</f>
        <v>0.81582792021103279</v>
      </c>
    </row>
    <row r="70" spans="1:6" x14ac:dyDescent="0.25">
      <c r="D70" s="2"/>
      <c r="E70" s="2"/>
      <c r="F70" s="2"/>
    </row>
    <row r="71" spans="1:6" x14ac:dyDescent="0.25">
      <c r="A71" s="1" t="s">
        <v>15</v>
      </c>
      <c r="B71" s="1" t="s">
        <v>16</v>
      </c>
      <c r="C71" s="1" t="s">
        <v>17</v>
      </c>
      <c r="D71" s="3" t="s">
        <v>18</v>
      </c>
      <c r="E71" s="3" t="s">
        <v>0</v>
      </c>
      <c r="F71" s="3" t="s">
        <v>1</v>
      </c>
    </row>
    <row r="72" spans="1:6" x14ac:dyDescent="0.25">
      <c r="A72">
        <v>1250</v>
      </c>
      <c r="B72">
        <v>240</v>
      </c>
      <c r="C72">
        <v>5</v>
      </c>
      <c r="D72" s="2">
        <v>-8.1576184060280887</v>
      </c>
      <c r="E72" s="2">
        <f>D72*(AVERAGE(C72:C73)-0)</f>
        <v>-142.75832210549154</v>
      </c>
      <c r="F72" s="2"/>
    </row>
    <row r="73" spans="1:6" x14ac:dyDescent="0.25">
      <c r="A73">
        <v>1250</v>
      </c>
      <c r="B73">
        <v>240</v>
      </c>
      <c r="C73">
        <v>30</v>
      </c>
      <c r="D73" s="2">
        <v>5.7599163277460699</v>
      </c>
      <c r="E73" s="2">
        <f>D73*(AVERAGE(C73:C74)-AVERAGE(C72:C73))</f>
        <v>215.99686229047762</v>
      </c>
      <c r="F73" s="2"/>
    </row>
    <row r="74" spans="1:6" x14ac:dyDescent="0.25">
      <c r="A74">
        <v>1250</v>
      </c>
      <c r="B74">
        <v>240</v>
      </c>
      <c r="C74">
        <v>80</v>
      </c>
      <c r="D74" s="2">
        <v>81.550679477413411</v>
      </c>
      <c r="E74" s="2">
        <f t="shared" ref="E74" si="8">D74*(AVERAGE(C74:C75)-AVERAGE(C73:C74))</f>
        <v>4893.0407686448043</v>
      </c>
      <c r="F74" s="2"/>
    </row>
    <row r="75" spans="1:6" x14ac:dyDescent="0.25">
      <c r="A75">
        <v>1250</v>
      </c>
      <c r="B75">
        <v>240</v>
      </c>
      <c r="C75">
        <v>150</v>
      </c>
      <c r="D75" s="2">
        <v>248.57207155505597</v>
      </c>
      <c r="E75" s="2">
        <f>D75*(160-AVERAGE(C74:C75))</f>
        <v>11185.743219977519</v>
      </c>
      <c r="F75" s="2">
        <f>D75*(AVERAGE(C75:C76)-160)</f>
        <v>0</v>
      </c>
    </row>
    <row r="76" spans="1:6" x14ac:dyDescent="0.25">
      <c r="A76">
        <v>1250</v>
      </c>
      <c r="B76">
        <v>240</v>
      </c>
      <c r="C76">
        <v>170</v>
      </c>
      <c r="D76" s="2">
        <v>267.80421174927602</v>
      </c>
      <c r="E76" s="2"/>
      <c r="F76" s="2">
        <f t="shared" ref="F76:F77" si="9">D76*(AVERAGE(C76:C77)-AVERAGE(C75:C76))</f>
        <v>5356.0842349855202</v>
      </c>
    </row>
    <row r="77" spans="1:6" x14ac:dyDescent="0.25">
      <c r="A77">
        <v>1250</v>
      </c>
      <c r="B77">
        <v>240</v>
      </c>
      <c r="C77">
        <v>190</v>
      </c>
      <c r="D77" s="2">
        <v>279.08259008753998</v>
      </c>
      <c r="E77" s="2"/>
      <c r="F77" s="2">
        <f t="shared" si="9"/>
        <v>5581.6518017507997</v>
      </c>
    </row>
    <row r="78" spans="1:6" x14ac:dyDescent="0.25">
      <c r="A78">
        <v>1250</v>
      </c>
      <c r="B78">
        <v>240</v>
      </c>
      <c r="C78">
        <v>210</v>
      </c>
      <c r="D78" s="2">
        <v>284.75770889889799</v>
      </c>
      <c r="E78" s="2"/>
      <c r="F78" s="2">
        <f>D78*(AVERAGE(C78:C79)-AVERAGE(C77:C78))</f>
        <v>5695.15417797796</v>
      </c>
    </row>
    <row r="79" spans="1:6" x14ac:dyDescent="0.25">
      <c r="A79">
        <v>1250</v>
      </c>
      <c r="B79">
        <v>240</v>
      </c>
      <c r="C79">
        <v>230</v>
      </c>
      <c r="D79" s="2">
        <v>287.70075215723301</v>
      </c>
      <c r="E79" s="2"/>
      <c r="F79" s="2">
        <f>D79*(AVERAGE(C79:C80)-AVERAGE(C78:C79))</f>
        <v>5754.01504314466</v>
      </c>
    </row>
    <row r="80" spans="1:6" x14ac:dyDescent="0.25">
      <c r="A80">
        <v>1250</v>
      </c>
      <c r="B80">
        <v>240</v>
      </c>
      <c r="C80">
        <v>250</v>
      </c>
      <c r="D80" s="2">
        <v>287.748570044796</v>
      </c>
      <c r="E80" s="2"/>
      <c r="F80" s="2">
        <f>D80*(AVERAGE(C80:C81)-AVERAGE(C79:C80))</f>
        <v>11509.94280179184</v>
      </c>
    </row>
    <row r="81" spans="1:6" x14ac:dyDescent="0.25">
      <c r="A81">
        <v>1250</v>
      </c>
      <c r="B81">
        <v>240</v>
      </c>
      <c r="C81">
        <v>310</v>
      </c>
      <c r="D81" s="2">
        <v>281.22520348884302</v>
      </c>
      <c r="E81" s="2"/>
      <c r="F81" s="2">
        <f>D81*(400-AVERAGE(C80:C81))</f>
        <v>33747.02441866116</v>
      </c>
    </row>
    <row r="82" spans="1:6" x14ac:dyDescent="0.25">
      <c r="D82" s="2"/>
      <c r="E82" s="5">
        <f>SUM(E72:E81)</f>
        <v>16152.022528807309</v>
      </c>
      <c r="F82" s="5">
        <f>SUM(F72:F81)</f>
        <v>67643.87247831194</v>
      </c>
    </row>
    <row r="83" spans="1:6" x14ac:dyDescent="0.25">
      <c r="D83" s="2"/>
      <c r="E83" s="4">
        <f>E82/SUM(E82:F82)</f>
        <v>0.19275434109791467</v>
      </c>
      <c r="F83" s="4">
        <f>F82/SUM(E82:F82)</f>
        <v>0.80724565890208533</v>
      </c>
    </row>
    <row r="84" spans="1:6" x14ac:dyDescent="0.25">
      <c r="D84" s="2"/>
      <c r="E84" s="2"/>
      <c r="F84" s="2"/>
    </row>
    <row r="85" spans="1:6" x14ac:dyDescent="0.25">
      <c r="A85" s="1" t="s">
        <v>15</v>
      </c>
      <c r="B85" s="1" t="s">
        <v>16</v>
      </c>
      <c r="C85" s="1" t="s">
        <v>17</v>
      </c>
      <c r="D85" s="3" t="s">
        <v>18</v>
      </c>
      <c r="E85" s="3" t="s">
        <v>0</v>
      </c>
      <c r="F85" s="3" t="s">
        <v>1</v>
      </c>
    </row>
    <row r="86" spans="1:6" x14ac:dyDescent="0.25">
      <c r="A86">
        <v>1350</v>
      </c>
      <c r="B86">
        <v>240</v>
      </c>
      <c r="C86">
        <v>5</v>
      </c>
      <c r="D86" s="2">
        <v>-6.2336909844386499</v>
      </c>
      <c r="E86" s="2">
        <f>D86*(AVERAGE(C86:C87)-0)</f>
        <v>-109.08959222767638</v>
      </c>
      <c r="F86" s="2"/>
    </row>
    <row r="87" spans="1:6" x14ac:dyDescent="0.25">
      <c r="A87">
        <v>1350</v>
      </c>
      <c r="B87">
        <v>240</v>
      </c>
      <c r="C87">
        <v>30</v>
      </c>
      <c r="D87" s="2">
        <v>13.908101368126299</v>
      </c>
      <c r="E87" s="2">
        <f>D87*(AVERAGE(C87:C88)-AVERAGE(C86:C87))</f>
        <v>521.55380130473623</v>
      </c>
      <c r="F87" s="2"/>
    </row>
    <row r="88" spans="1:6" x14ac:dyDescent="0.25">
      <c r="A88">
        <v>1350</v>
      </c>
      <c r="B88">
        <v>240</v>
      </c>
      <c r="C88">
        <v>80</v>
      </c>
      <c r="D88" s="2">
        <v>99.102899074102396</v>
      </c>
      <c r="E88" s="2">
        <f t="shared" ref="E88" si="10">D88*(AVERAGE(C88:C89)-AVERAGE(C87:C88))</f>
        <v>5946.1739444461437</v>
      </c>
      <c r="F88" s="2"/>
    </row>
    <row r="89" spans="1:6" x14ac:dyDescent="0.25">
      <c r="A89">
        <v>1350</v>
      </c>
      <c r="B89">
        <v>240</v>
      </c>
      <c r="C89">
        <v>150</v>
      </c>
      <c r="D89" s="2">
        <v>240.18936311790998</v>
      </c>
      <c r="E89" s="2">
        <f>D89*(160-AVERAGE(C88:C89))</f>
        <v>10808.52134030595</v>
      </c>
      <c r="F89" s="2">
        <f>D89*(AVERAGE(C89:C90)-160)</f>
        <v>0</v>
      </c>
    </row>
    <row r="90" spans="1:6" x14ac:dyDescent="0.25">
      <c r="A90">
        <v>1350</v>
      </c>
      <c r="B90">
        <v>240</v>
      </c>
      <c r="C90">
        <v>170</v>
      </c>
      <c r="D90" s="2">
        <v>269.034234439454</v>
      </c>
      <c r="E90" s="2"/>
      <c r="F90" s="2">
        <f t="shared" ref="F90:F91" si="11">D90*(AVERAGE(C90:C91)-AVERAGE(C89:C90))</f>
        <v>5380.6846887890797</v>
      </c>
    </row>
    <row r="91" spans="1:6" x14ac:dyDescent="0.25">
      <c r="A91">
        <v>1350</v>
      </c>
      <c r="B91">
        <v>240</v>
      </c>
      <c r="C91">
        <v>190</v>
      </c>
      <c r="D91" s="2">
        <v>276.85900360432203</v>
      </c>
      <c r="E91" s="2"/>
      <c r="F91" s="2">
        <f t="shared" si="11"/>
        <v>5537.1800720864403</v>
      </c>
    </row>
    <row r="92" spans="1:6" x14ac:dyDescent="0.25">
      <c r="A92">
        <v>1350</v>
      </c>
      <c r="B92">
        <v>240</v>
      </c>
      <c r="C92">
        <v>210</v>
      </c>
      <c r="D92" s="2">
        <v>282.07224757951798</v>
      </c>
      <c r="E92" s="2"/>
      <c r="F92" s="2">
        <f>D92*(AVERAGE(C92:C93)-AVERAGE(C91:C92))</f>
        <v>5641.4449515903598</v>
      </c>
    </row>
    <row r="93" spans="1:6" x14ac:dyDescent="0.25">
      <c r="A93">
        <v>1350</v>
      </c>
      <c r="B93">
        <v>240</v>
      </c>
      <c r="C93">
        <v>230</v>
      </c>
      <c r="D93" s="2">
        <v>285.08937026549603</v>
      </c>
      <c r="E93" s="2"/>
      <c r="F93" s="2">
        <f>D93*(AVERAGE(C93:C94)-AVERAGE(C92:C93))</f>
        <v>5701.7874053099204</v>
      </c>
    </row>
    <row r="94" spans="1:6" x14ac:dyDescent="0.25">
      <c r="A94">
        <v>1350</v>
      </c>
      <c r="B94">
        <v>240</v>
      </c>
      <c r="C94">
        <v>250</v>
      </c>
      <c r="D94" s="2">
        <v>286.40802784677896</v>
      </c>
      <c r="E94" s="2"/>
      <c r="F94" s="2">
        <f>D94*(AVERAGE(C94:C95)-AVERAGE(C93:C94))</f>
        <v>11456.321113871159</v>
      </c>
    </row>
    <row r="95" spans="1:6" x14ac:dyDescent="0.25">
      <c r="A95">
        <v>1350</v>
      </c>
      <c r="B95">
        <v>240</v>
      </c>
      <c r="C95">
        <v>310</v>
      </c>
      <c r="D95" s="2">
        <v>278.56895813280198</v>
      </c>
      <c r="E95" s="2"/>
      <c r="F95" s="2">
        <f>D95*(400-AVERAGE(C94:C95))</f>
        <v>33428.274975936234</v>
      </c>
    </row>
    <row r="96" spans="1:6" x14ac:dyDescent="0.25">
      <c r="D96" s="2"/>
      <c r="E96" s="5">
        <f>SUM(E86:E95)</f>
        <v>17167.159493829153</v>
      </c>
      <c r="F96" s="5">
        <f>SUM(F86:F95)</f>
        <v>67145.693207583201</v>
      </c>
    </row>
    <row r="97" spans="1:6" x14ac:dyDescent="0.25">
      <c r="D97" s="2"/>
      <c r="E97" s="4">
        <f>E96/SUM(E96:F96)</f>
        <v>0.20361260405486883</v>
      </c>
      <c r="F97" s="4">
        <f>F96/SUM(E96:F96)</f>
        <v>0.79638739594513119</v>
      </c>
    </row>
    <row r="98" spans="1:6" x14ac:dyDescent="0.25">
      <c r="D98" s="2"/>
      <c r="E98" s="2"/>
      <c r="F98" s="2"/>
    </row>
    <row r="99" spans="1:6" x14ac:dyDescent="0.25">
      <c r="A99" s="1" t="s">
        <v>15</v>
      </c>
      <c r="B99" s="1" t="s">
        <v>16</v>
      </c>
      <c r="C99" s="1" t="s">
        <v>17</v>
      </c>
      <c r="D99" s="3" t="s">
        <v>18</v>
      </c>
      <c r="E99" s="3" t="s">
        <v>0</v>
      </c>
      <c r="F99" s="3" t="s">
        <v>1</v>
      </c>
    </row>
    <row r="100" spans="1:6" x14ac:dyDescent="0.25">
      <c r="A100">
        <v>1450</v>
      </c>
      <c r="B100">
        <v>240</v>
      </c>
      <c r="C100">
        <v>5</v>
      </c>
      <c r="D100" s="2">
        <v>11.5129600710635</v>
      </c>
      <c r="E100" s="2">
        <f>D100*(AVERAGE(C100:C101)-0)</f>
        <v>201.47680124361125</v>
      </c>
      <c r="F100" s="2"/>
    </row>
    <row r="101" spans="1:6" x14ac:dyDescent="0.25">
      <c r="A101">
        <v>1450</v>
      </c>
      <c r="B101">
        <v>240</v>
      </c>
      <c r="C101">
        <v>30</v>
      </c>
      <c r="D101" s="2">
        <v>29.959211714798101</v>
      </c>
      <c r="E101" s="2">
        <f>D101*(AVERAGE(C101:C102)-AVERAGE(C100:C101))</f>
        <v>1123.4704393049287</v>
      </c>
      <c r="F101" s="2"/>
    </row>
    <row r="102" spans="1:6" x14ac:dyDescent="0.25">
      <c r="A102">
        <v>1450</v>
      </c>
      <c r="B102">
        <v>240</v>
      </c>
      <c r="C102">
        <v>80</v>
      </c>
      <c r="D102" s="2">
        <v>99.094207739965896</v>
      </c>
      <c r="E102" s="2">
        <f t="shared" ref="E102" si="12">D102*(AVERAGE(C102:C103)-AVERAGE(C101:C102))</f>
        <v>5945.6524643979537</v>
      </c>
      <c r="F102" s="2"/>
    </row>
    <row r="103" spans="1:6" x14ac:dyDescent="0.25">
      <c r="A103">
        <v>1450</v>
      </c>
      <c r="B103">
        <v>240</v>
      </c>
      <c r="C103">
        <v>150</v>
      </c>
      <c r="D103" s="2">
        <v>240.91039266657998</v>
      </c>
      <c r="E103" s="2">
        <f>D103*(160-AVERAGE(C102:C103))</f>
        <v>10840.967669996098</v>
      </c>
      <c r="F103" s="2">
        <f>D103*(AVERAGE(C103:C104)-160)</f>
        <v>0</v>
      </c>
    </row>
    <row r="104" spans="1:6" x14ac:dyDescent="0.25">
      <c r="A104">
        <v>1450</v>
      </c>
      <c r="B104">
        <v>240</v>
      </c>
      <c r="C104">
        <v>170</v>
      </c>
      <c r="D104" s="2">
        <v>262.46365852475702</v>
      </c>
      <c r="E104" s="2"/>
      <c r="F104" s="2">
        <f t="shared" ref="F104:F105" si="13">D104*(AVERAGE(C104:C105)-AVERAGE(C103:C104))</f>
        <v>5249.2731704951402</v>
      </c>
    </row>
    <row r="105" spans="1:6" x14ac:dyDescent="0.25">
      <c r="A105">
        <v>1450</v>
      </c>
      <c r="B105">
        <v>240</v>
      </c>
      <c r="C105">
        <v>190</v>
      </c>
      <c r="D105" s="2">
        <v>274.92257326823801</v>
      </c>
      <c r="E105" s="2"/>
      <c r="F105" s="2">
        <f t="shared" si="13"/>
        <v>5498.4514653647602</v>
      </c>
    </row>
    <row r="106" spans="1:6" x14ac:dyDescent="0.25">
      <c r="A106">
        <v>1450</v>
      </c>
      <c r="B106">
        <v>240</v>
      </c>
      <c r="C106">
        <v>210</v>
      </c>
      <c r="D106" s="2">
        <v>280.18743496333599</v>
      </c>
      <c r="E106" s="2"/>
      <c r="F106" s="2">
        <f>D106*(AVERAGE(C106:C107)-AVERAGE(C105:C106))</f>
        <v>5603.74869926672</v>
      </c>
    </row>
    <row r="107" spans="1:6" x14ac:dyDescent="0.25">
      <c r="A107">
        <v>1450</v>
      </c>
      <c r="B107">
        <v>240</v>
      </c>
      <c r="C107">
        <v>230</v>
      </c>
      <c r="D107" s="2">
        <v>283.20499534164901</v>
      </c>
      <c r="E107" s="2"/>
      <c r="F107" s="2">
        <f>D107*(AVERAGE(C107:C108)-AVERAGE(C106:C107))</f>
        <v>5664.0999068329802</v>
      </c>
    </row>
    <row r="108" spans="1:6" x14ac:dyDescent="0.25">
      <c r="A108">
        <v>1450</v>
      </c>
      <c r="B108">
        <v>240</v>
      </c>
      <c r="C108">
        <v>250</v>
      </c>
      <c r="D108" s="2">
        <v>285.06398411008502</v>
      </c>
      <c r="E108" s="2"/>
      <c r="F108" s="2">
        <f>D108*(AVERAGE(C108:C109)-AVERAGE(C107:C108))</f>
        <v>11402.559364403402</v>
      </c>
    </row>
    <row r="109" spans="1:6" x14ac:dyDescent="0.25">
      <c r="A109">
        <v>1450</v>
      </c>
      <c r="B109">
        <v>240</v>
      </c>
      <c r="C109">
        <v>310</v>
      </c>
      <c r="D109" s="2">
        <v>277.586995379965</v>
      </c>
      <c r="E109" s="2"/>
      <c r="F109" s="2">
        <f>D109*(400-AVERAGE(C108:C109))</f>
        <v>33310.439445595803</v>
      </c>
    </row>
    <row r="110" spans="1:6" x14ac:dyDescent="0.25">
      <c r="D110" s="2"/>
      <c r="E110" s="5">
        <f>SUM(E100:E109)</f>
        <v>18111.567374942591</v>
      </c>
      <c r="F110" s="5">
        <f>SUM(F100:F109)</f>
        <v>66728.572051958807</v>
      </c>
    </row>
    <row r="111" spans="1:6" x14ac:dyDescent="0.25">
      <c r="D111" s="2"/>
      <c r="E111" s="4">
        <f>E110/SUM(E110:F110)</f>
        <v>0.2134787554250496</v>
      </c>
      <c r="F111" s="4">
        <f>F110/SUM(E110:F110)</f>
        <v>0.78652124457495043</v>
      </c>
    </row>
    <row r="112" spans="1:6" x14ac:dyDescent="0.25">
      <c r="D112" s="2"/>
      <c r="E112" s="2"/>
      <c r="F112" s="2"/>
    </row>
    <row r="113" spans="1:6" x14ac:dyDescent="0.25">
      <c r="A113" s="1" t="s">
        <v>15</v>
      </c>
      <c r="B113" s="1" t="s">
        <v>16</v>
      </c>
      <c r="C113" s="1" t="s">
        <v>17</v>
      </c>
      <c r="D113" s="3" t="s">
        <v>18</v>
      </c>
      <c r="E113" s="3" t="s">
        <v>0</v>
      </c>
      <c r="F113" s="3" t="s">
        <v>1</v>
      </c>
    </row>
    <row r="114" spans="1:6" x14ac:dyDescent="0.25">
      <c r="A114">
        <v>1550</v>
      </c>
      <c r="B114">
        <v>240</v>
      </c>
      <c r="C114">
        <v>5</v>
      </c>
      <c r="D114" s="2">
        <v>21.586526879150501</v>
      </c>
      <c r="E114" s="2">
        <f>D114*(AVERAGE(C114:C115)-0)</f>
        <v>377.76422038513374</v>
      </c>
      <c r="F114" s="2"/>
    </row>
    <row r="115" spans="1:6" x14ac:dyDescent="0.25">
      <c r="A115">
        <v>1550</v>
      </c>
      <c r="B115">
        <v>240</v>
      </c>
      <c r="C115">
        <v>30</v>
      </c>
      <c r="D115" s="2">
        <v>43.1356774724063</v>
      </c>
      <c r="E115" s="2">
        <f>D115*(AVERAGE(C115:C116)-AVERAGE(C114:C115))</f>
        <v>1617.5879052152363</v>
      </c>
      <c r="F115" s="2"/>
    </row>
    <row r="116" spans="1:6" x14ac:dyDescent="0.25">
      <c r="A116">
        <v>1550</v>
      </c>
      <c r="B116">
        <v>240</v>
      </c>
      <c r="C116">
        <v>80</v>
      </c>
      <c r="D116" s="2">
        <v>101.665317508361</v>
      </c>
      <c r="E116" s="2">
        <f t="shared" ref="E116" si="14">D116*(AVERAGE(C116:C117)-AVERAGE(C115:C116))</f>
        <v>6099.9190505016595</v>
      </c>
      <c r="F116" s="2"/>
    </row>
    <row r="117" spans="1:6" x14ac:dyDescent="0.25">
      <c r="A117">
        <v>1550</v>
      </c>
      <c r="B117">
        <v>240</v>
      </c>
      <c r="C117">
        <v>150</v>
      </c>
      <c r="D117" s="2">
        <v>233.61817310286202</v>
      </c>
      <c r="E117" s="2">
        <f>D117*(160-AVERAGE(C116:C117))</f>
        <v>10512.817789628791</v>
      </c>
      <c r="F117" s="2">
        <f>D117*(AVERAGE(C117:C118)-160)</f>
        <v>0</v>
      </c>
    </row>
    <row r="118" spans="1:6" x14ac:dyDescent="0.25">
      <c r="A118">
        <v>1550</v>
      </c>
      <c r="B118">
        <v>240</v>
      </c>
      <c r="C118">
        <v>170</v>
      </c>
      <c r="D118" s="2">
        <v>260.82314594947502</v>
      </c>
      <c r="E118" s="2"/>
      <c r="F118" s="2">
        <f t="shared" ref="F118:F119" si="15">D118*(AVERAGE(C118:C119)-AVERAGE(C117:C118))</f>
        <v>5216.4629189895004</v>
      </c>
    </row>
    <row r="119" spans="1:6" x14ac:dyDescent="0.25">
      <c r="A119">
        <v>1550</v>
      </c>
      <c r="B119">
        <v>240</v>
      </c>
      <c r="C119">
        <v>190</v>
      </c>
      <c r="D119" s="2">
        <v>276.35171818843702</v>
      </c>
      <c r="E119" s="2"/>
      <c r="F119" s="2">
        <f t="shared" si="15"/>
        <v>5527.0343637687401</v>
      </c>
    </row>
    <row r="120" spans="1:6" x14ac:dyDescent="0.25">
      <c r="A120">
        <v>1550</v>
      </c>
      <c r="B120">
        <v>240</v>
      </c>
      <c r="C120">
        <v>210</v>
      </c>
      <c r="D120" s="2">
        <v>279.627079351872</v>
      </c>
      <c r="E120" s="2"/>
      <c r="F120" s="2">
        <f>D120*(AVERAGE(C120:C121)-AVERAGE(C119:C120))</f>
        <v>5592.54158703744</v>
      </c>
    </row>
    <row r="121" spans="1:6" x14ac:dyDescent="0.25">
      <c r="A121">
        <v>1550</v>
      </c>
      <c r="B121">
        <v>240</v>
      </c>
      <c r="C121">
        <v>230</v>
      </c>
      <c r="D121" s="2">
        <v>283.63677882980301</v>
      </c>
      <c r="E121" s="2"/>
      <c r="F121" s="2">
        <f>D121*(AVERAGE(C121:C122)-AVERAGE(C120:C121))</f>
        <v>5672.7355765960601</v>
      </c>
    </row>
    <row r="122" spans="1:6" x14ac:dyDescent="0.25">
      <c r="A122">
        <v>1550</v>
      </c>
      <c r="B122">
        <v>240</v>
      </c>
      <c r="C122">
        <v>250</v>
      </c>
      <c r="D122" s="2">
        <v>283.62911921394596</v>
      </c>
      <c r="E122" s="2"/>
      <c r="F122" s="2">
        <f>D122*(AVERAGE(C122:C123)-AVERAGE(C121:C122))</f>
        <v>11345.164768557839</v>
      </c>
    </row>
    <row r="123" spans="1:6" x14ac:dyDescent="0.25">
      <c r="A123">
        <v>1550</v>
      </c>
      <c r="B123">
        <v>240</v>
      </c>
      <c r="C123">
        <v>310</v>
      </c>
      <c r="D123" s="2">
        <v>278.49586351291202</v>
      </c>
      <c r="E123" s="2"/>
      <c r="F123" s="2">
        <f>D123*(400-AVERAGE(C122:C123))</f>
        <v>33419.50362154944</v>
      </c>
    </row>
    <row r="124" spans="1:6" x14ac:dyDescent="0.25">
      <c r="D124" s="2"/>
      <c r="E124" s="5">
        <f>SUM(E114:E123)</f>
        <v>18608.088965730822</v>
      </c>
      <c r="F124" s="5">
        <f>SUM(F114:F123)</f>
        <v>66773.442836499016</v>
      </c>
    </row>
    <row r="125" spans="1:6" x14ac:dyDescent="0.25">
      <c r="D125" s="2"/>
      <c r="E125" s="4">
        <f>E124/SUM(E124:F124)</f>
        <v>0.21794044417981323</v>
      </c>
      <c r="F125" s="4">
        <f>F124/SUM(E124:F124)</f>
        <v>0.78205955582018671</v>
      </c>
    </row>
    <row r="126" spans="1:6" x14ac:dyDescent="0.25">
      <c r="D126" s="2"/>
      <c r="E126" s="2"/>
      <c r="F126" s="2"/>
    </row>
    <row r="127" spans="1:6" x14ac:dyDescent="0.25">
      <c r="A127" s="1" t="s">
        <v>15</v>
      </c>
      <c r="B127" s="1" t="s">
        <v>16</v>
      </c>
      <c r="C127" s="1" t="s">
        <v>17</v>
      </c>
      <c r="D127" s="3" t="s">
        <v>18</v>
      </c>
      <c r="E127" s="3" t="s">
        <v>0</v>
      </c>
      <c r="F127" s="3" t="s">
        <v>1</v>
      </c>
    </row>
    <row r="128" spans="1:6" x14ac:dyDescent="0.25">
      <c r="A128">
        <v>1650</v>
      </c>
      <c r="B128">
        <v>240</v>
      </c>
      <c r="C128">
        <v>5</v>
      </c>
      <c r="D128" s="2">
        <v>25.716451920008801</v>
      </c>
      <c r="E128" s="2">
        <f>D128*(AVERAGE(C128:C129)-0)</f>
        <v>450.03790860015403</v>
      </c>
      <c r="F128" s="2"/>
    </row>
    <row r="129" spans="1:6" x14ac:dyDescent="0.25">
      <c r="A129">
        <v>1650</v>
      </c>
      <c r="B129">
        <v>240</v>
      </c>
      <c r="C129">
        <v>30</v>
      </c>
      <c r="D129" s="2">
        <v>7.0943444924676795</v>
      </c>
      <c r="E129" s="2">
        <f>D129*(AVERAGE(C129:C130)-AVERAGE(C128:C129))</f>
        <v>266.03791846753796</v>
      </c>
      <c r="F129" s="2"/>
    </row>
    <row r="130" spans="1:6" x14ac:dyDescent="0.25">
      <c r="A130">
        <v>1650</v>
      </c>
      <c r="B130">
        <v>240</v>
      </c>
      <c r="C130">
        <v>80</v>
      </c>
      <c r="D130" s="2">
        <v>107.27776419697599</v>
      </c>
      <c r="E130" s="2">
        <f t="shared" ref="E130" si="16">D130*(AVERAGE(C130:C131)-AVERAGE(C129:C130))</f>
        <v>6436.6658518185595</v>
      </c>
      <c r="F130" s="2"/>
    </row>
    <row r="131" spans="1:6" x14ac:dyDescent="0.25">
      <c r="A131">
        <v>1650</v>
      </c>
      <c r="B131">
        <v>240</v>
      </c>
      <c r="C131">
        <v>150</v>
      </c>
      <c r="D131" s="2">
        <v>231.05464125646799</v>
      </c>
      <c r="E131" s="2">
        <f>D131*(115-AVERAGE(C130:C131))</f>
        <v>0</v>
      </c>
      <c r="F131" s="2">
        <f>D131*(AVERAGE(C131:C132)-115)</f>
        <v>10397.45885654106</v>
      </c>
    </row>
    <row r="132" spans="1:6" x14ac:dyDescent="0.25">
      <c r="A132">
        <v>1650</v>
      </c>
      <c r="B132">
        <v>240</v>
      </c>
      <c r="C132">
        <v>170</v>
      </c>
      <c r="D132" s="2">
        <v>261.81602675089397</v>
      </c>
      <c r="E132" s="2"/>
      <c r="F132" s="2">
        <f t="shared" ref="F132:F133" si="17">D132*(AVERAGE(C132:C133)-AVERAGE(C131:C132))</f>
        <v>5236.3205350178796</v>
      </c>
    </row>
    <row r="133" spans="1:6" x14ac:dyDescent="0.25">
      <c r="A133">
        <v>1650</v>
      </c>
      <c r="B133">
        <v>240</v>
      </c>
      <c r="C133">
        <v>190</v>
      </c>
      <c r="D133" s="2">
        <v>274.29725324511202</v>
      </c>
      <c r="E133" s="2"/>
      <c r="F133" s="2">
        <f t="shared" si="17"/>
        <v>5485.9450649022401</v>
      </c>
    </row>
    <row r="134" spans="1:6" x14ac:dyDescent="0.25">
      <c r="A134">
        <v>1650</v>
      </c>
      <c r="B134">
        <v>240</v>
      </c>
      <c r="C134">
        <v>210</v>
      </c>
      <c r="D134" s="2">
        <v>281.23220656619799</v>
      </c>
      <c r="E134" s="2"/>
      <c r="F134" s="2">
        <f>D134*(AVERAGE(C134:C135)-AVERAGE(C133:C134))</f>
        <v>5624.6441313239593</v>
      </c>
    </row>
    <row r="135" spans="1:6" x14ac:dyDescent="0.25">
      <c r="A135">
        <v>1650</v>
      </c>
      <c r="B135">
        <v>240</v>
      </c>
      <c r="C135">
        <v>230</v>
      </c>
      <c r="D135" s="2">
        <v>282.87782032148101</v>
      </c>
      <c r="E135" s="2"/>
      <c r="F135" s="2">
        <f>D135*(AVERAGE(C135:C136)-AVERAGE(C134:C135))</f>
        <v>5657.5564064296204</v>
      </c>
    </row>
    <row r="136" spans="1:6" x14ac:dyDescent="0.25">
      <c r="A136">
        <v>1650</v>
      </c>
      <c r="B136">
        <v>240</v>
      </c>
      <c r="C136">
        <v>250</v>
      </c>
      <c r="D136" s="2">
        <v>283.95990519587497</v>
      </c>
      <c r="E136" s="2"/>
      <c r="F136" s="2">
        <f>D136*(AVERAGE(C136:C137)-AVERAGE(C135:C136))</f>
        <v>11358.396207834998</v>
      </c>
    </row>
    <row r="137" spans="1:6" x14ac:dyDescent="0.25">
      <c r="A137">
        <v>1650</v>
      </c>
      <c r="B137">
        <v>240</v>
      </c>
      <c r="C137">
        <v>310</v>
      </c>
      <c r="D137" s="2">
        <v>278.888582960196</v>
      </c>
      <c r="E137" s="2"/>
      <c r="F137" s="2">
        <f>D137*(400-AVERAGE(C136:C137))</f>
        <v>33466.629955223521</v>
      </c>
    </row>
    <row r="138" spans="1:6" x14ac:dyDescent="0.25">
      <c r="D138" s="2"/>
      <c r="E138" s="5">
        <f>SUM(E128:E137)</f>
        <v>7152.741678886252</v>
      </c>
      <c r="F138" s="5">
        <f>SUM(F128:F137)</f>
        <v>77226.951157273288</v>
      </c>
    </row>
    <row r="139" spans="1:6" x14ac:dyDescent="0.25">
      <c r="D139" s="2"/>
      <c r="E139" s="4">
        <f>E138/SUM(E138:F138)</f>
        <v>8.4768519989457253E-2</v>
      </c>
      <c r="F139" s="4">
        <f>F138/SUM(E138:F138)</f>
        <v>0.91523148001054278</v>
      </c>
    </row>
    <row r="140" spans="1:6" x14ac:dyDescent="0.25">
      <c r="D140" s="2"/>
      <c r="E140" s="2"/>
      <c r="F140" s="2"/>
    </row>
    <row r="141" spans="1:6" x14ac:dyDescent="0.25">
      <c r="D141" s="2"/>
      <c r="E141" s="2"/>
      <c r="F141" s="2"/>
    </row>
    <row r="142" spans="1:6" x14ac:dyDescent="0.25">
      <c r="D142" s="2"/>
      <c r="E142" s="2"/>
      <c r="F142" s="2"/>
    </row>
    <row r="143" spans="1:6" x14ac:dyDescent="0.25">
      <c r="D143" s="2"/>
      <c r="E143" s="2"/>
      <c r="F143" s="2"/>
    </row>
    <row r="144" spans="1:6" x14ac:dyDescent="0.25">
      <c r="D144" s="2"/>
      <c r="E144" s="2"/>
      <c r="F144" s="2"/>
    </row>
    <row r="145" spans="4:6" x14ac:dyDescent="0.25">
      <c r="D145" s="2"/>
      <c r="E145" s="2"/>
      <c r="F145" s="2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H21"/>
  <sheetViews>
    <sheetView tabSelected="1" workbookViewId="0"/>
  </sheetViews>
  <sheetFormatPr defaultRowHeight="15" x14ac:dyDescent="0.25"/>
  <cols>
    <col min="1" max="1" width="17.85546875" bestFit="1" customWidth="1"/>
  </cols>
  <sheetData>
    <row r="1" spans="1:8" x14ac:dyDescent="0.25">
      <c r="A1" s="1" t="s">
        <v>19</v>
      </c>
      <c r="B1" s="1" t="s">
        <v>4</v>
      </c>
      <c r="C1" s="1" t="s">
        <v>5</v>
      </c>
      <c r="D1" s="1" t="s">
        <v>6</v>
      </c>
      <c r="E1" s="1" t="s">
        <v>7</v>
      </c>
      <c r="F1" s="1" t="s">
        <v>8</v>
      </c>
      <c r="G1" s="1" t="s">
        <v>9</v>
      </c>
      <c r="H1" s="1" t="s">
        <v>2</v>
      </c>
    </row>
    <row r="2" spans="1:8" x14ac:dyDescent="0.25">
      <c r="A2">
        <v>550</v>
      </c>
      <c r="B2">
        <f>'Gap = 1000mm'!E13</f>
        <v>0.20018827510518716</v>
      </c>
    </row>
    <row r="3" spans="1:8" x14ac:dyDescent="0.25">
      <c r="A3">
        <v>750</v>
      </c>
      <c r="B3">
        <f>'Gap = 1000mm'!E27</f>
        <v>0.18558976836208443</v>
      </c>
      <c r="C3">
        <f>'Gap = 800mm'!E13</f>
        <v>0.19962720407329057</v>
      </c>
    </row>
    <row r="4" spans="1:8" x14ac:dyDescent="0.25">
      <c r="A4">
        <v>950</v>
      </c>
      <c r="B4">
        <f>'Gap = 1000mm'!E41</f>
        <v>0.16012178224947246</v>
      </c>
      <c r="C4">
        <f>'Gap = 800mm'!E27</f>
        <v>0.1926054195892804</v>
      </c>
      <c r="D4">
        <f>'Gap = 600mm'!E13</f>
        <v>0.24558597069861346</v>
      </c>
    </row>
    <row r="5" spans="1:8" x14ac:dyDescent="0.25">
      <c r="A5">
        <v>1050</v>
      </c>
      <c r="B5">
        <f>'Gap = 1000mm'!E55</f>
        <v>0.17754278522638212</v>
      </c>
      <c r="C5">
        <f>'Gap = 800mm'!E41</f>
        <v>0.20512277995110353</v>
      </c>
      <c r="D5">
        <f>'Gap = 600mm'!E27</f>
        <v>0.19473734870618889</v>
      </c>
    </row>
    <row r="6" spans="1:8" x14ac:dyDescent="0.25">
      <c r="A6">
        <v>1150</v>
      </c>
      <c r="B6">
        <f>'Gap = 1000mm'!E69</f>
        <v>0.18417207978896713</v>
      </c>
      <c r="C6">
        <f>'Gap = 800mm'!E55</f>
        <v>0.20392244141211605</v>
      </c>
      <c r="D6">
        <f>'Gap = 600mm'!E41</f>
        <v>0.19035304293954078</v>
      </c>
      <c r="E6">
        <f>'Gap = 400mm'!E13</f>
        <v>0.16983158633571355</v>
      </c>
    </row>
    <row r="7" spans="1:8" x14ac:dyDescent="0.25">
      <c r="A7">
        <v>1250</v>
      </c>
      <c r="B7">
        <f>'Gap = 1000mm'!E83</f>
        <v>0.19275434109791467</v>
      </c>
      <c r="C7">
        <f>'Gap = 800mm'!E69</f>
        <v>0.20668359286251595</v>
      </c>
      <c r="D7">
        <f>'Gap = 600mm'!E55</f>
        <v>0.21280491696820147</v>
      </c>
      <c r="E7">
        <f>'Gap = 400mm'!E27</f>
        <v>0.15662275828239317</v>
      </c>
      <c r="F7">
        <f>'Gap = 300mm'!E13</f>
        <v>0.13260596189888663</v>
      </c>
    </row>
    <row r="8" spans="1:8" x14ac:dyDescent="0.25">
      <c r="A8">
        <v>1350</v>
      </c>
      <c r="B8">
        <f>'Gap = 1000mm'!E97</f>
        <v>0.20361260405486883</v>
      </c>
      <c r="C8">
        <f>'Gap = 800mm'!E83</f>
        <v>0.20795963839717657</v>
      </c>
      <c r="D8">
        <f>'Gap = 600mm'!E69</f>
        <v>0.21048538274348369</v>
      </c>
      <c r="E8">
        <f>'Gap = 400mm'!E41</f>
        <v>0.16417292677604475</v>
      </c>
      <c r="F8">
        <f>'Gap = 300mm'!E27</f>
        <v>0.13833713430859018</v>
      </c>
      <c r="G8">
        <f>'Gap = 200mm'!E13</f>
        <v>0.153872272402336</v>
      </c>
    </row>
    <row r="9" spans="1:8" x14ac:dyDescent="0.25">
      <c r="A9">
        <v>1450</v>
      </c>
      <c r="B9">
        <f>'Gap = 1000mm'!E111</f>
        <v>0.2134787554250496</v>
      </c>
      <c r="C9">
        <f>'Gap = 800mm'!E97</f>
        <v>0.21629960800113496</v>
      </c>
      <c r="D9">
        <f>'Gap = 600mm'!E83</f>
        <v>0.20238102871882846</v>
      </c>
      <c r="E9">
        <f>'Gap = 400mm'!E55</f>
        <v>0.17212182925589323</v>
      </c>
      <c r="F9">
        <f>'Gap = 300mm'!E41</f>
        <v>0.14422085754709002</v>
      </c>
      <c r="G9">
        <f>'Gap = 200mm'!E27</f>
        <v>0.16797260867439121</v>
      </c>
      <c r="H9">
        <f>'Gap = 100mm'!E13</f>
        <v>0.12121905685092785</v>
      </c>
    </row>
    <row r="10" spans="1:8" x14ac:dyDescent="0.25">
      <c r="A10">
        <v>1550</v>
      </c>
      <c r="B10">
        <f>'Gap = 1000mm'!E125</f>
        <v>0.21794044417981323</v>
      </c>
      <c r="C10">
        <f>'Gap = 800mm'!E111</f>
        <v>0.22338280994537318</v>
      </c>
      <c r="D10">
        <f>'Gap = 600mm'!E97</f>
        <v>0.1902500829740579</v>
      </c>
      <c r="E10">
        <f>'Gap = 400mm'!E69</f>
        <v>0.17516549638578061</v>
      </c>
      <c r="F10">
        <f>'Gap = 300mm'!E55</f>
        <v>0.15132442177541061</v>
      </c>
      <c r="G10">
        <f>'Gap = 200mm'!E41</f>
        <v>0.17556011981024142</v>
      </c>
      <c r="H10">
        <f>'Gap = 100mm'!E27</f>
        <v>0.1627776910441727</v>
      </c>
    </row>
    <row r="11" spans="1:8" x14ac:dyDescent="0.25">
      <c r="A11">
        <v>1650</v>
      </c>
      <c r="B11">
        <f>'Gap = 1000mm'!E139</f>
        <v>8.4768519989457253E-2</v>
      </c>
      <c r="C11">
        <f>'Gap = 800mm'!E125</f>
        <v>5.3037139828330346E-2</v>
      </c>
      <c r="D11">
        <f>'Gap = 600mm'!E111</f>
        <v>3.6338543624057473E-2</v>
      </c>
      <c r="E11">
        <f>'Gap = 400mm'!E83</f>
        <v>7.2875475230480033E-2</v>
      </c>
      <c r="F11">
        <f>'Gap = 300mm'!E69</f>
        <v>7.2675878488159623E-2</v>
      </c>
      <c r="G11">
        <f>'Gap = 200mm'!E55</f>
        <v>0.11990691636366498</v>
      </c>
      <c r="H11">
        <f>'Gap = 100mm'!E41</f>
        <v>0.17101970204072875</v>
      </c>
    </row>
    <row r="13" spans="1:8" x14ac:dyDescent="0.25">
      <c r="A13" t="s">
        <v>20</v>
      </c>
      <c r="B13">
        <v>1000</v>
      </c>
      <c r="C13">
        <v>800</v>
      </c>
      <c r="D13">
        <v>600</v>
      </c>
      <c r="E13">
        <v>400</v>
      </c>
      <c r="F13">
        <v>300</v>
      </c>
      <c r="G13">
        <v>200</v>
      </c>
      <c r="H13">
        <v>100</v>
      </c>
    </row>
    <row r="14" spans="1:8" x14ac:dyDescent="0.25">
      <c r="A14" t="s">
        <v>10</v>
      </c>
      <c r="B14">
        <f>B2</f>
        <v>0.20018827510518716</v>
      </c>
      <c r="C14">
        <f>C3</f>
        <v>0.19962720407329057</v>
      </c>
      <c r="D14">
        <f>D4</f>
        <v>0.24558597069861346</v>
      </c>
      <c r="E14">
        <f>E6</f>
        <v>0.16983158633571355</v>
      </c>
      <c r="F14">
        <f>F7</f>
        <v>0.13260596189888663</v>
      </c>
      <c r="G14">
        <f>G8</f>
        <v>0.153872272402336</v>
      </c>
      <c r="H14">
        <f>H9</f>
        <v>0.12121905685092785</v>
      </c>
    </row>
    <row r="15" spans="1:8" x14ac:dyDescent="0.25">
      <c r="A15" t="s">
        <v>3</v>
      </c>
      <c r="B15">
        <f>AVERAGE(B3:B10)</f>
        <v>0.19190157004806907</v>
      </c>
      <c r="C15">
        <f>AVERAGE(C4:C10)</f>
        <v>0.20799661287981436</v>
      </c>
      <c r="D15">
        <f>AVERAGE(D5:D10)</f>
        <v>0.20016863384171688</v>
      </c>
      <c r="E15">
        <f>AVERAGE(E7:E10)</f>
        <v>0.16702075267502794</v>
      </c>
      <c r="F15">
        <f>AVERAGE(F8:F10)</f>
        <v>0.1446274712103636</v>
      </c>
      <c r="G15">
        <f>AVERAGE(G9:G10)</f>
        <v>0.17176636424231631</v>
      </c>
      <c r="H15">
        <f>AVERAGE(H10)</f>
        <v>0.1627776910441727</v>
      </c>
    </row>
    <row r="16" spans="1:8" x14ac:dyDescent="0.25">
      <c r="A16" t="s">
        <v>11</v>
      </c>
      <c r="B16">
        <f>B11</f>
        <v>8.4768519989457253E-2</v>
      </c>
      <c r="C16">
        <f t="shared" ref="C16:H16" si="0">C11</f>
        <v>5.3037139828330346E-2</v>
      </c>
      <c r="D16">
        <f t="shared" si="0"/>
        <v>3.6338543624057473E-2</v>
      </c>
      <c r="E16">
        <f t="shared" si="0"/>
        <v>7.2875475230480033E-2</v>
      </c>
      <c r="F16">
        <f t="shared" si="0"/>
        <v>7.2675878488159623E-2</v>
      </c>
      <c r="G16">
        <f t="shared" si="0"/>
        <v>0.11990691636366498</v>
      </c>
      <c r="H16">
        <f t="shared" si="0"/>
        <v>0.17101970204072875</v>
      </c>
    </row>
    <row r="18" spans="1:8" x14ac:dyDescent="0.25">
      <c r="A18" t="s">
        <v>20</v>
      </c>
      <c r="B18">
        <v>1000</v>
      </c>
      <c r="C18">
        <v>800</v>
      </c>
      <c r="D18">
        <v>600</v>
      </c>
      <c r="E18">
        <v>400</v>
      </c>
      <c r="F18">
        <v>300</v>
      </c>
      <c r="G18">
        <v>200</v>
      </c>
      <c r="H18">
        <v>100</v>
      </c>
    </row>
    <row r="19" spans="1:8" x14ac:dyDescent="0.25">
      <c r="A19" t="s">
        <v>12</v>
      </c>
      <c r="B19">
        <f>B15/B14</f>
        <v>0.95860544253771152</v>
      </c>
      <c r="C19">
        <f t="shared" ref="C19:H19" si="1">C15/C14</f>
        <v>1.0419251917361476</v>
      </c>
      <c r="D19">
        <f t="shared" si="1"/>
        <v>0.81506542605956356</v>
      </c>
      <c r="E19">
        <f t="shared" si="1"/>
        <v>0.98344928807807697</v>
      </c>
      <c r="F19">
        <f t="shared" ref="F19" si="2">F15/F14</f>
        <v>1.0906558735318665</v>
      </c>
      <c r="G19">
        <f t="shared" si="1"/>
        <v>1.1162918540202742</v>
      </c>
      <c r="H19">
        <f t="shared" si="1"/>
        <v>1.3428391151760288</v>
      </c>
    </row>
    <row r="20" spans="1:8" x14ac:dyDescent="0.25">
      <c r="A20" t="s">
        <v>13</v>
      </c>
      <c r="B20">
        <f>B16/B14</f>
        <v>0.42344398014777029</v>
      </c>
      <c r="C20">
        <f t="shared" ref="C20:H20" si="3">C16/C14</f>
        <v>0.26568092297109186</v>
      </c>
      <c r="D20">
        <f t="shared" si="3"/>
        <v>0.147966691748254</v>
      </c>
      <c r="E20">
        <f t="shared" si="3"/>
        <v>0.42910436628922421</v>
      </c>
      <c r="F20">
        <f t="shared" ref="F20" si="4">F16/F14</f>
        <v>0.54805890660915912</v>
      </c>
      <c r="G20">
        <f t="shared" si="3"/>
        <v>0.77926266046256565</v>
      </c>
      <c r="H20">
        <f t="shared" si="3"/>
        <v>1.4108318154219306</v>
      </c>
    </row>
    <row r="21" spans="1:8" x14ac:dyDescent="0.25">
      <c r="A21" t="s">
        <v>14</v>
      </c>
      <c r="B21">
        <f>B16/B15</f>
        <v>0.44172916338424822</v>
      </c>
      <c r="C21">
        <f t="shared" ref="C21:H21" si="5">C16/C15</f>
        <v>0.25499040149743463</v>
      </c>
      <c r="D21">
        <f t="shared" si="5"/>
        <v>0.18153964947771056</v>
      </c>
      <c r="E21">
        <f t="shared" si="5"/>
        <v>0.43632587006881562</v>
      </c>
      <c r="F21">
        <f t="shared" si="5"/>
        <v>0.50250397023433457</v>
      </c>
      <c r="G21">
        <f t="shared" si="5"/>
        <v>0.69808147184456004</v>
      </c>
      <c r="H21">
        <f t="shared" si="5"/>
        <v>1.050633541633905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Gap = 100mm</vt:lpstr>
      <vt:lpstr>Gap = 200mm</vt:lpstr>
      <vt:lpstr>Gap = 300mm</vt:lpstr>
      <vt:lpstr>Gap = 400mm</vt:lpstr>
      <vt:lpstr>Gap = 600mm</vt:lpstr>
      <vt:lpstr>Gap = 800mm</vt:lpstr>
      <vt:lpstr>Gap = 1000mm</vt:lpstr>
      <vt:lpstr>Summary Sheet</vt:lpstr>
    </vt:vector>
  </TitlesOfParts>
  <Company>NIOZ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Zhan Hu</dc:creator>
  <cp:lastModifiedBy>Andy</cp:lastModifiedBy>
  <dcterms:created xsi:type="dcterms:W3CDTF">2015-04-15T08:54:54Z</dcterms:created>
  <dcterms:modified xsi:type="dcterms:W3CDTF">2017-11-21T14:24:09Z</dcterms:modified>
</cp:coreProperties>
</file>